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tabRatio="577" activeTab="5"/>
  </bookViews>
  <sheets>
    <sheet name="Events" sheetId="1" r:id="rId1"/>
    <sheet name="BoysU11" sheetId="2" r:id="rId2"/>
    <sheet name="BoysU11scoring" sheetId="3" r:id="rId3"/>
    <sheet name="GirlsU11" sheetId="4" r:id="rId4"/>
    <sheet name="GirlsU11scoring" sheetId="5" r:id="rId5"/>
    <sheet name="Team score" sheetId="6" r:id="rId6"/>
  </sheets>
  <definedNames>
    <definedName name="_xlnm.Print_Area" localSheetId="1">'BoysU11'!$O$133:$T$167</definedName>
    <definedName name="_xlnm.Print_Area" localSheetId="3">'GirlsU11'!$O$133:$T$167</definedName>
  </definedNames>
  <calcPr fullCalcOnLoad="1"/>
</workbook>
</file>

<file path=xl/sharedStrings.xml><?xml version="1.0" encoding="utf-8"?>
<sst xmlns="http://schemas.openxmlformats.org/spreadsheetml/2006/main" count="496" uniqueCount="168">
  <si>
    <t>U11</t>
  </si>
  <si>
    <t xml:space="preserve">FOR PERSON DOING THE RESULTS </t>
  </si>
  <si>
    <t>When a name is changed in Girls U11 or Boys U11 the name will change on the results sheet and scoring sheet.</t>
  </si>
  <si>
    <t>The results sheets can be printed off once the athletes names are in.</t>
  </si>
  <si>
    <t>FOR TEAM MANAGERS</t>
  </si>
  <si>
    <t>Team managers will need to make sure that the athletes go to their correct event in each round.</t>
  </si>
  <si>
    <t>FODAC A</t>
  </si>
  <si>
    <t>FODAC B</t>
  </si>
  <si>
    <t>ROUND 1</t>
  </si>
  <si>
    <t>ROUND 2</t>
  </si>
  <si>
    <t>ROUND 3</t>
  </si>
  <si>
    <t>Girls</t>
  </si>
  <si>
    <t>Perf</t>
  </si>
  <si>
    <t>Points</t>
  </si>
  <si>
    <t>Time</t>
  </si>
  <si>
    <t>Total</t>
  </si>
  <si>
    <t>Boys</t>
  </si>
  <si>
    <t>SCORE</t>
  </si>
  <si>
    <t>Gloucester</t>
  </si>
  <si>
    <t>Match 1</t>
  </si>
  <si>
    <t>Match 2</t>
  </si>
  <si>
    <t>Match 3</t>
  </si>
  <si>
    <t>Cheltenham A</t>
  </si>
  <si>
    <t>Cheltenham B</t>
  </si>
  <si>
    <t>Cheltenham C</t>
  </si>
  <si>
    <t>Trial 1</t>
  </si>
  <si>
    <t>Trial 2</t>
  </si>
  <si>
    <t>Trial 3</t>
  </si>
  <si>
    <t>Best</t>
  </si>
  <si>
    <t>Josh Compton</t>
  </si>
  <si>
    <t>Charlie Wellsted</t>
  </si>
  <si>
    <t>Position</t>
  </si>
  <si>
    <t>Heat 1</t>
  </si>
  <si>
    <t>Heat 2</t>
  </si>
  <si>
    <t>Heat 3</t>
  </si>
  <si>
    <t>Heat 4</t>
  </si>
  <si>
    <t>Heat 6</t>
  </si>
  <si>
    <t>Heat 5</t>
  </si>
  <si>
    <t>Lane</t>
  </si>
  <si>
    <t>Individual Time Trial (1 lap)</t>
  </si>
  <si>
    <t>Rank</t>
  </si>
  <si>
    <t>RANK</t>
  </si>
  <si>
    <t>Total Points</t>
  </si>
  <si>
    <t>U11 Girls</t>
  </si>
  <si>
    <t>U11 Boys</t>
  </si>
  <si>
    <t>Match Points</t>
  </si>
  <si>
    <t>Team</t>
  </si>
  <si>
    <t>Heat 7</t>
  </si>
  <si>
    <t>SLJ</t>
  </si>
  <si>
    <t>Balance</t>
  </si>
  <si>
    <t>Chest Push</t>
  </si>
  <si>
    <t>2x2 Relay</t>
  </si>
  <si>
    <t>4x1 Relay</t>
  </si>
  <si>
    <t>4 x 1 Relay</t>
  </si>
  <si>
    <t>2 x 2 Relay</t>
  </si>
  <si>
    <t>CP</t>
  </si>
  <si>
    <t>Bal</t>
  </si>
  <si>
    <t>Round 1</t>
  </si>
  <si>
    <t>1 lap TT      (non-scoring)</t>
  </si>
  <si>
    <t>Cheltenham D</t>
  </si>
  <si>
    <t>Guests</t>
  </si>
  <si>
    <t>Chepstow</t>
  </si>
  <si>
    <t>Heat 8</t>
  </si>
  <si>
    <t>Heat 9 (if required)</t>
  </si>
  <si>
    <t>bb</t>
  </si>
  <si>
    <t>cc</t>
  </si>
  <si>
    <t>Guest</t>
  </si>
  <si>
    <t>Left 1</t>
  </si>
  <si>
    <t>Left 2</t>
  </si>
  <si>
    <t>Right 1</t>
  </si>
  <si>
    <t>Right 2</t>
  </si>
  <si>
    <t>NB. Athletes can select order</t>
  </si>
  <si>
    <t>2 x 2 Relay (U11 Girls)</t>
  </si>
  <si>
    <t>Izzy Babij</t>
  </si>
  <si>
    <t>Fiona Chapman</t>
  </si>
  <si>
    <t>FODAC Guest</t>
  </si>
  <si>
    <t>n2</t>
  </si>
  <si>
    <t>n3</t>
  </si>
  <si>
    <t>n4</t>
  </si>
  <si>
    <t>n5</t>
  </si>
  <si>
    <t>n6</t>
  </si>
  <si>
    <t>Put guests into spare heat slots as required</t>
  </si>
  <si>
    <t xml:space="preserve"> *</t>
  </si>
  <si>
    <t>* Athletes can select any order</t>
  </si>
  <si>
    <t>Tom Creed</t>
  </si>
  <si>
    <t>Tom Webster</t>
  </si>
  <si>
    <t>Lane 1</t>
  </si>
  <si>
    <t>Lane 2</t>
  </si>
  <si>
    <t>Lane 3</t>
  </si>
  <si>
    <t>Lane 4</t>
  </si>
  <si>
    <t>4 x 1 Relay (U11 Girls)</t>
  </si>
  <si>
    <t>4 x 1 Relay (U11 Boys)</t>
  </si>
  <si>
    <t>2 x 2 Relay (U11 Boys)</t>
  </si>
  <si>
    <t>Nasir Ouiles</t>
  </si>
  <si>
    <t>Chepstow Guest</t>
  </si>
  <si>
    <t>nn</t>
  </si>
  <si>
    <t xml:space="preserve">Gloucestershire Sportshall League </t>
  </si>
  <si>
    <t>Event 1</t>
  </si>
  <si>
    <t>Barney Shaw</t>
  </si>
  <si>
    <t>Connor Hilton</t>
  </si>
  <si>
    <t>George Hemus</t>
  </si>
  <si>
    <t>Sam Cotton</t>
  </si>
  <si>
    <t>Harry Ineson</t>
  </si>
  <si>
    <t>6th November 2016</t>
  </si>
  <si>
    <t>Joe Stocks</t>
  </si>
  <si>
    <t>Evan Bowen</t>
  </si>
  <si>
    <t>Albie Chambers</t>
  </si>
  <si>
    <t>Jack Tanski</t>
  </si>
  <si>
    <t>Seth Rodrigues</t>
  </si>
  <si>
    <t>Ben Craxford</t>
  </si>
  <si>
    <t>Will Townsend</t>
  </si>
  <si>
    <t>Pablo Cox-Sonora</t>
  </si>
  <si>
    <t>Hamish Mackenzie</t>
  </si>
  <si>
    <t>Hamish Jeavons</t>
  </si>
  <si>
    <t>Harry Goodlock</t>
  </si>
  <si>
    <t>George Lockwood</t>
  </si>
  <si>
    <t>Charlie Walford</t>
  </si>
  <si>
    <t>Mattie Haselden</t>
  </si>
  <si>
    <t>Sam Watts</t>
  </si>
  <si>
    <t>Jacob Austin</t>
  </si>
  <si>
    <t>Ollie Wilkins</t>
  </si>
  <si>
    <t>Roan Delaney</t>
  </si>
  <si>
    <t>Max Lancett</t>
  </si>
  <si>
    <t>George Ford</t>
  </si>
  <si>
    <t>n1</t>
  </si>
  <si>
    <t>Arnie Margretts</t>
  </si>
  <si>
    <t>Alfie Manley</t>
  </si>
  <si>
    <t>Ioannis Apostolakis</t>
  </si>
  <si>
    <t>Teddy Hieron</t>
  </si>
  <si>
    <t>Evie Warwick</t>
  </si>
  <si>
    <t>Emily Brown</t>
  </si>
  <si>
    <t>Hayley Roden</t>
  </si>
  <si>
    <t>Beth Seakins</t>
  </si>
  <si>
    <t>Lorna Willmott</t>
  </si>
  <si>
    <t>Lily Marchant</t>
  </si>
  <si>
    <t>Scarlett Dreezer</t>
  </si>
  <si>
    <t>Freya Howell</t>
  </si>
  <si>
    <t>Lani Grainger</t>
  </si>
  <si>
    <t>Catherine Smith</t>
  </si>
  <si>
    <t>Freya Webb</t>
  </si>
  <si>
    <t>Mya Bury</t>
  </si>
  <si>
    <t>Hollie Brown</t>
  </si>
  <si>
    <t>Lulu Skurek</t>
  </si>
  <si>
    <t>Catrin Jones</t>
  </si>
  <si>
    <t>Milly Austin</t>
  </si>
  <si>
    <t>Abby Dundas</t>
  </si>
  <si>
    <t>Lily Barron</t>
  </si>
  <si>
    <t>Georgia Howell</t>
  </si>
  <si>
    <t>Chloe Sheppard</t>
  </si>
  <si>
    <t>Georgina Viall</t>
  </si>
  <si>
    <t>Ella Harrison</t>
  </si>
  <si>
    <t>Lucia Peiro</t>
  </si>
  <si>
    <t>Florence Hampton</t>
  </si>
  <si>
    <t>Grace Clarke</t>
  </si>
  <si>
    <t>Lacey Wildin</t>
  </si>
  <si>
    <t>Eloise Smith</t>
  </si>
  <si>
    <t>Ele Breeze</t>
  </si>
  <si>
    <t>Megan</t>
  </si>
  <si>
    <t>Poppy Truman</t>
  </si>
  <si>
    <t>Sarah O'Brien</t>
  </si>
  <si>
    <t>Ella Edwards</t>
  </si>
  <si>
    <t>Winnie Margretts</t>
  </si>
  <si>
    <t>Tamera  Leach</t>
  </si>
  <si>
    <t>Eirini Apostolakis</t>
  </si>
  <si>
    <t>n8</t>
  </si>
  <si>
    <t>Francesca Dyde</t>
  </si>
  <si>
    <t>Arthur Dennett</t>
  </si>
  <si>
    <t>Aaron Asher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</si>
</sst>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2"/>
    </font>
    <font>
      <sz val="15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Fill="1" applyAlignment="1">
      <alignment horizontal="center"/>
      <protection/>
    </xf>
    <xf numFmtId="0" fontId="3" fillId="0" borderId="0" xfId="46" applyFont="1" applyFill="1">
      <alignment/>
      <protection/>
    </xf>
    <xf numFmtId="0" fontId="3" fillId="33" borderId="0" xfId="46" applyFont="1" applyFill="1" applyAlignment="1">
      <alignment horizontal="center"/>
      <protection/>
    </xf>
    <xf numFmtId="0" fontId="3" fillId="33" borderId="0" xfId="46" applyFont="1" applyFill="1">
      <alignment/>
      <protection/>
    </xf>
    <xf numFmtId="0" fontId="3" fillId="34" borderId="0" xfId="46" applyFont="1" applyFill="1" applyAlignment="1">
      <alignment horizontal="center"/>
      <protection/>
    </xf>
    <xf numFmtId="0" fontId="3" fillId="0" borderId="0" xfId="46" applyFont="1" applyBorder="1" applyAlignment="1">
      <alignment vertical="top" wrapText="1"/>
      <protection/>
    </xf>
    <xf numFmtId="0" fontId="3" fillId="0" borderId="0" xfId="46" applyFont="1" applyBorder="1" applyProtection="1">
      <alignment/>
      <protection locked="0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0" borderId="14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3" fillId="0" borderId="0" xfId="46" applyFont="1" applyFill="1" applyBorder="1" applyAlignment="1">
      <alignment horizontal="center"/>
      <protection/>
    </xf>
    <xf numFmtId="0" fontId="3" fillId="34" borderId="16" xfId="46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NumberFormat="1" applyBorder="1" applyAlignment="1">
      <alignment/>
    </xf>
    <xf numFmtId="0" fontId="3" fillId="0" borderId="0" xfId="46" applyFont="1" applyAlignment="1">
      <alignment horizontal="left"/>
      <protection/>
    </xf>
    <xf numFmtId="0" fontId="1" fillId="0" borderId="13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Fill="1" applyAlignment="1">
      <alignment/>
    </xf>
    <xf numFmtId="0" fontId="0" fillId="0" borderId="14" xfId="0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46" applyFont="1">
      <alignment/>
      <protection/>
    </xf>
    <xf numFmtId="0" fontId="2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2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35" borderId="0" xfId="0" applyFont="1" applyFill="1" applyAlignment="1">
      <alignment/>
    </xf>
    <xf numFmtId="0" fontId="0" fillId="0" borderId="14" xfId="0" applyFill="1" applyBorder="1" applyAlignment="1">
      <alignment/>
    </xf>
    <xf numFmtId="0" fontId="6" fillId="0" borderId="14" xfId="0" applyFont="1" applyBorder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0" borderId="2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Border="1" applyAlignment="1" quotePrefix="1">
      <alignment horizontal="right" vertical="center"/>
    </xf>
    <xf numFmtId="0" fontId="6" fillId="39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4" xfId="46" applyFont="1" applyBorder="1">
      <alignment/>
      <protection/>
    </xf>
    <xf numFmtId="0" fontId="5" fillId="0" borderId="15" xfId="0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3" fillId="39" borderId="0" xfId="46" applyFont="1" applyFill="1" applyAlignment="1">
      <alignment horizontal="center"/>
      <protection/>
    </xf>
    <xf numFmtId="0" fontId="3" fillId="39" borderId="14" xfId="46" applyFont="1" applyFill="1" applyBorder="1">
      <alignment/>
      <protection/>
    </xf>
    <xf numFmtId="0" fontId="0" fillId="0" borderId="14" xfId="0" applyBorder="1" applyAlignment="1">
      <alignment horizontal="right"/>
    </xf>
    <xf numFmtId="0" fontId="3" fillId="40" borderId="14" xfId="46" applyFont="1" applyFill="1" applyBorder="1">
      <alignment/>
      <protection/>
    </xf>
    <xf numFmtId="0" fontId="3" fillId="40" borderId="0" xfId="0" applyFont="1" applyFill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17" borderId="14" xfId="46" applyFont="1" applyFill="1" applyBorder="1">
      <alignment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41" borderId="15" xfId="0" applyFill="1" applyBorder="1" applyAlignment="1">
      <alignment/>
    </xf>
    <xf numFmtId="0" fontId="0" fillId="41" borderId="29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1" borderId="18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20" xfId="0" applyNumberFormat="1" applyFill="1" applyBorder="1" applyAlignment="1">
      <alignment/>
    </xf>
    <xf numFmtId="0" fontId="3" fillId="42" borderId="18" xfId="46" applyFont="1" applyFill="1" applyBorder="1" applyAlignment="1">
      <alignment horizontal="center"/>
      <protection/>
    </xf>
    <xf numFmtId="0" fontId="0" fillId="41" borderId="15" xfId="0" applyNumberFormat="1" applyFill="1" applyBorder="1" applyAlignment="1">
      <alignment/>
    </xf>
    <xf numFmtId="0" fontId="0" fillId="41" borderId="0" xfId="0" applyNumberFormat="1" applyFill="1" applyBorder="1" applyAlignment="1">
      <alignment/>
    </xf>
    <xf numFmtId="0" fontId="0" fillId="41" borderId="16" xfId="0" applyNumberFormat="1" applyFill="1" applyBorder="1" applyAlignment="1">
      <alignment/>
    </xf>
    <xf numFmtId="0" fontId="0" fillId="41" borderId="19" xfId="0" applyNumberFormat="1" applyFill="1" applyBorder="1" applyAlignment="1">
      <alignment/>
    </xf>
    <xf numFmtId="0" fontId="3" fillId="42" borderId="16" xfId="4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1181100</xdr:colOff>
      <xdr:row>66</xdr:row>
      <xdr:rowOff>47625</xdr:rowOff>
    </xdr:from>
    <xdr:to>
      <xdr:col>7</xdr:col>
      <xdr:colOff>1343025</xdr:colOff>
      <xdr:row>68</xdr:row>
      <xdr:rowOff>104775</xdr:rowOff>
    </xdr:to>
    <xdr:sp>
      <xdr:nvSpPr>
        <xdr:cNvPr id="1" name="Up Arrow 1"/>
        <xdr:cNvSpPr>
          <a:spLocks/>
        </xdr:cNvSpPr>
      </xdr:nvSpPr>
      <xdr:spPr>
        <a:xfrm>
          <a:off x="8410575" y="12020550"/>
          <a:ext cx="161925" cy="419100"/>
        </a:xfrm>
        <a:prstGeom prst="upArrow">
          <a:avLst>
            <a:gd name="adj" fmla="val -287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1181100</xdr:colOff>
      <xdr:row>66</xdr:row>
      <xdr:rowOff>47625</xdr:rowOff>
    </xdr:from>
    <xdr:to>
      <xdr:col>7</xdr:col>
      <xdr:colOff>1295400</xdr:colOff>
      <xdr:row>68</xdr:row>
      <xdr:rowOff>104775</xdr:rowOff>
    </xdr:to>
    <xdr:sp>
      <xdr:nvSpPr>
        <xdr:cNvPr id="1" name="Up Arrow 1"/>
        <xdr:cNvSpPr>
          <a:spLocks/>
        </xdr:cNvSpPr>
      </xdr:nvSpPr>
      <xdr:spPr>
        <a:xfrm>
          <a:off x="7896225" y="12020550"/>
          <a:ext cx="114300" cy="381000"/>
        </a:xfrm>
        <a:prstGeom prst="upArrow">
          <a:avLst>
            <a:gd name="adj" fmla="val -287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5" sqref="G5"/>
    </sheetView>
  </sheetViews>
  <sheetFormatPr defaultColWidth="11.57421875" defaultRowHeight="27.75" customHeight="1"/>
  <cols>
    <col min="1" max="6" width="12.7109375" style="1" customWidth="1"/>
    <col min="7" max="16384" width="11.57421875" style="1" customWidth="1"/>
  </cols>
  <sheetData>
    <row r="1" s="2" customFormat="1" ht="27.75" customHeight="1">
      <c r="A1" s="2" t="s">
        <v>57</v>
      </c>
    </row>
    <row r="2" spans="1:7" s="2" customFormat="1" ht="27.75" customHeight="1">
      <c r="A2" s="2" t="s">
        <v>0</v>
      </c>
      <c r="B2" s="2" t="s">
        <v>48</v>
      </c>
      <c r="C2" s="2" t="s">
        <v>49</v>
      </c>
      <c r="D2" s="2" t="s">
        <v>50</v>
      </c>
      <c r="E2" s="2" t="s">
        <v>53</v>
      </c>
      <c r="F2" s="2" t="s">
        <v>54</v>
      </c>
      <c r="G2" s="2" t="s">
        <v>58</v>
      </c>
    </row>
    <row r="3" s="2" customFormat="1" ht="33.75" customHeight="1"/>
    <row r="4" spans="1:5" ht="30" customHeight="1">
      <c r="A4" s="107" t="s">
        <v>1</v>
      </c>
      <c r="B4" s="107"/>
      <c r="C4" s="107"/>
      <c r="D4" s="107"/>
      <c r="E4" s="107"/>
    </row>
    <row r="5" spans="1:6" ht="27.75" customHeight="1">
      <c r="A5" s="106" t="s">
        <v>2</v>
      </c>
      <c r="B5" s="106"/>
      <c r="C5" s="106"/>
      <c r="D5" s="106"/>
      <c r="E5" s="106"/>
      <c r="F5" s="106"/>
    </row>
    <row r="7" spans="1:6" ht="27.75" customHeight="1">
      <c r="A7" s="106" t="s">
        <v>3</v>
      </c>
      <c r="B7" s="106"/>
      <c r="C7" s="106"/>
      <c r="D7" s="106"/>
      <c r="E7" s="106"/>
      <c r="F7" s="106"/>
    </row>
    <row r="8" ht="27.75" customHeight="1">
      <c r="A8" s="3"/>
    </row>
    <row r="9" spans="1:4" ht="27.75" customHeight="1">
      <c r="A9" s="108" t="s">
        <v>4</v>
      </c>
      <c r="B9" s="108"/>
      <c r="C9" s="108"/>
      <c r="D9" s="108"/>
    </row>
    <row r="10" spans="1:6" ht="27.75" customHeight="1">
      <c r="A10" s="106" t="s">
        <v>5</v>
      </c>
      <c r="B10" s="106"/>
      <c r="C10" s="106"/>
      <c r="D10" s="106"/>
      <c r="E10" s="106"/>
      <c r="F10" s="106"/>
    </row>
  </sheetData>
  <sheetProtection selectLockedCells="1" selectUnlockedCells="1"/>
  <mergeCells count="5">
    <mergeCell ref="A10:F10"/>
    <mergeCell ref="A4:E4"/>
    <mergeCell ref="A5:F5"/>
    <mergeCell ref="A7:F7"/>
    <mergeCell ref="A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9"/>
  <sheetViews>
    <sheetView zoomScalePageLayoutView="0" workbookViewId="0" topLeftCell="A33">
      <selection activeCell="B40" sqref="B40"/>
    </sheetView>
  </sheetViews>
  <sheetFormatPr defaultColWidth="11.57421875" defaultRowHeight="12.75" customHeight="1"/>
  <cols>
    <col min="1" max="1" width="11.57421875" style="4" customWidth="1"/>
    <col min="2" max="2" width="20.421875" style="4" customWidth="1"/>
    <col min="3" max="7" width="15.28125" style="4" customWidth="1"/>
    <col min="8" max="8" width="20.421875" style="4" customWidth="1"/>
    <col min="9" max="13" width="15.28125" style="4" customWidth="1"/>
    <col min="14" max="14" width="20.421875" style="4" customWidth="1"/>
    <col min="15" max="15" width="19.421875" style="4" customWidth="1"/>
    <col min="16" max="19" width="15.28125" style="4" customWidth="1"/>
    <col min="20" max="20" width="8.7109375" style="4" customWidth="1"/>
    <col min="21" max="16384" width="11.57421875" style="4" customWidth="1"/>
  </cols>
  <sheetData>
    <row r="1" spans="1:8" ht="18" customHeight="1">
      <c r="A1" s="96" t="s">
        <v>96</v>
      </c>
      <c r="D1" s="96" t="s">
        <v>97</v>
      </c>
      <c r="E1" s="96" t="s">
        <v>103</v>
      </c>
      <c r="H1" s="96" t="s">
        <v>103</v>
      </c>
    </row>
    <row r="2" spans="3:11" ht="14.25" customHeight="1">
      <c r="C2" s="39"/>
      <c r="D2" s="25"/>
      <c r="F2" s="86" t="s">
        <v>44</v>
      </c>
      <c r="J2" s="28" t="s">
        <v>39</v>
      </c>
      <c r="K2"/>
    </row>
    <row r="3" spans="2:11" ht="12.75" customHeight="1">
      <c r="B3" s="81" t="s">
        <v>22</v>
      </c>
      <c r="C3" s="40"/>
      <c r="D3" s="40"/>
      <c r="I3" s="4" t="s">
        <v>38</v>
      </c>
      <c r="J3" s="38" t="s">
        <v>14</v>
      </c>
      <c r="K3" s="38" t="s">
        <v>31</v>
      </c>
    </row>
    <row r="4" spans="2:11" ht="14.25" customHeight="1">
      <c r="B4" s="88" t="s">
        <v>101</v>
      </c>
      <c r="C4" s="25"/>
      <c r="D4" s="25"/>
      <c r="F4" t="s">
        <v>32</v>
      </c>
      <c r="G4" s="79" t="str">
        <f>+$B$3</f>
        <v>Cheltenham A</v>
      </c>
      <c r="H4" s="4" t="str">
        <f>+B4</f>
        <v>Sam Cotton</v>
      </c>
      <c r="I4" s="41">
        <v>1</v>
      </c>
      <c r="J4" s="23"/>
      <c r="K4" s="23"/>
    </row>
    <row r="5" spans="2:11" ht="14.25" customHeight="1">
      <c r="B5" s="89" t="s">
        <v>102</v>
      </c>
      <c r="C5" s="25"/>
      <c r="D5" s="25"/>
      <c r="F5"/>
      <c r="G5" s="82" t="str">
        <f>+$B$39</f>
        <v>FODAC A</v>
      </c>
      <c r="H5" s="4" t="str">
        <f>+B40</f>
        <v>Aaron Asher</v>
      </c>
      <c r="I5" s="41">
        <v>2</v>
      </c>
      <c r="J5" s="23"/>
      <c r="K5" s="23"/>
    </row>
    <row r="6" spans="2:11" ht="14.25" customHeight="1">
      <c r="B6" s="89" t="s">
        <v>98</v>
      </c>
      <c r="C6" s="25"/>
      <c r="D6" s="25"/>
      <c r="F6"/>
      <c r="G6" s="83" t="str">
        <f>+$B$57</f>
        <v>Gloucester</v>
      </c>
      <c r="H6" s="4" t="str">
        <f>+B58</f>
        <v>Arnie Margretts</v>
      </c>
      <c r="I6" s="41">
        <v>3</v>
      </c>
      <c r="J6" s="23"/>
      <c r="K6" s="23"/>
    </row>
    <row r="7" spans="2:11" ht="14.25" customHeight="1">
      <c r="B7" s="89" t="s">
        <v>85</v>
      </c>
      <c r="C7" s="25"/>
      <c r="D7" s="25"/>
      <c r="G7" s="79" t="str">
        <f>+$B$21</f>
        <v>Cheltenham C</v>
      </c>
      <c r="H7" s="5" t="str">
        <f>+B27</f>
        <v>George Lockwood</v>
      </c>
      <c r="I7" s="41">
        <v>4</v>
      </c>
      <c r="J7" s="23"/>
      <c r="K7" s="23"/>
    </row>
    <row r="8" spans="2:11" ht="14.25" customHeight="1">
      <c r="B8" s="89" t="s">
        <v>99</v>
      </c>
      <c r="C8" s="25"/>
      <c r="D8" s="25"/>
      <c r="G8" s="79" t="str">
        <f>+$B$12</f>
        <v>Cheltenham B</v>
      </c>
      <c r="H8" s="4" t="str">
        <f>+B13</f>
        <v>Joe Stocks</v>
      </c>
      <c r="I8" s="41">
        <v>5</v>
      </c>
      <c r="J8" s="23"/>
      <c r="K8" s="23"/>
    </row>
    <row r="9" spans="2:11" ht="14.25" customHeight="1">
      <c r="B9" s="85" t="s">
        <v>100</v>
      </c>
      <c r="C9" s="25"/>
      <c r="D9" s="25"/>
      <c r="F9"/>
      <c r="G9" s="82" t="str">
        <f>+$B$48</f>
        <v>FODAC B</v>
      </c>
      <c r="H9" s="4" t="str">
        <f>+B49</f>
        <v>Max Lancett</v>
      </c>
      <c r="I9" s="41">
        <v>6</v>
      </c>
      <c r="J9" s="23"/>
      <c r="K9" s="23"/>
    </row>
    <row r="10" spans="2:11" ht="14.25" customHeight="1">
      <c r="B10" s="64"/>
      <c r="C10" s="25"/>
      <c r="D10" s="25"/>
      <c r="F10"/>
      <c r="J10"/>
      <c r="K10"/>
    </row>
    <row r="11" spans="2:11" ht="14.25" customHeight="1">
      <c r="B11" s="90"/>
      <c r="C11" s="25"/>
      <c r="D11" s="25"/>
      <c r="F11"/>
      <c r="J11"/>
      <c r="K11"/>
    </row>
    <row r="12" spans="2:11" ht="14.25" customHeight="1">
      <c r="B12" s="91" t="s">
        <v>23</v>
      </c>
      <c r="C12" s="25"/>
      <c r="D12" s="25"/>
      <c r="F12" t="s">
        <v>33</v>
      </c>
      <c r="G12" s="79" t="str">
        <f>+$B$21</f>
        <v>Cheltenham C</v>
      </c>
      <c r="H12" s="4" t="str">
        <f>+B22</f>
        <v>Will Townsend</v>
      </c>
      <c r="I12" s="41">
        <v>1</v>
      </c>
      <c r="J12" s="23"/>
      <c r="K12" s="23"/>
    </row>
    <row r="13" spans="2:11" ht="14.25" customHeight="1">
      <c r="B13" s="88" t="s">
        <v>104</v>
      </c>
      <c r="C13" s="25"/>
      <c r="D13" s="25"/>
      <c r="G13" s="79" t="str">
        <f>+$B$30</f>
        <v>Cheltenham D</v>
      </c>
      <c r="H13" s="4" t="str">
        <f>+B31</f>
        <v>Charlie Walford</v>
      </c>
      <c r="I13" s="41">
        <v>2</v>
      </c>
      <c r="J13" s="23"/>
      <c r="K13" s="23"/>
    </row>
    <row r="14" spans="2:11" ht="14.25" customHeight="1">
      <c r="B14" s="89" t="s">
        <v>105</v>
      </c>
      <c r="C14" s="25"/>
      <c r="D14" s="25"/>
      <c r="G14" s="79" t="str">
        <f>+$B$3</f>
        <v>Cheltenham A</v>
      </c>
      <c r="H14" s="4" t="str">
        <f>+B5</f>
        <v>Harry Ineson</v>
      </c>
      <c r="I14" s="41">
        <v>3</v>
      </c>
      <c r="J14" s="23"/>
      <c r="K14" s="23"/>
    </row>
    <row r="15" spans="2:11" ht="14.25" customHeight="1">
      <c r="B15" s="89" t="s">
        <v>106</v>
      </c>
      <c r="C15" s="25"/>
      <c r="D15" s="25"/>
      <c r="F15"/>
      <c r="G15" s="82" t="str">
        <f>+$B$39</f>
        <v>FODAC A</v>
      </c>
      <c r="H15" s="4" t="str">
        <f>+B41</f>
        <v>Roan Delaney</v>
      </c>
      <c r="I15" s="41">
        <v>4</v>
      </c>
      <c r="J15" s="23"/>
      <c r="K15" s="23"/>
    </row>
    <row r="16" spans="2:11" ht="14.25" customHeight="1">
      <c r="B16" s="89" t="s">
        <v>107</v>
      </c>
      <c r="C16" s="25"/>
      <c r="D16" s="25"/>
      <c r="F16"/>
      <c r="G16" s="83" t="str">
        <f>+$B$57</f>
        <v>Gloucester</v>
      </c>
      <c r="H16" s="4" t="str">
        <f>+B59</f>
        <v>Alfie Manley</v>
      </c>
      <c r="I16" s="41">
        <v>5</v>
      </c>
      <c r="J16" s="23"/>
      <c r="K16" s="23"/>
    </row>
    <row r="17" spans="2:11" ht="14.25" customHeight="1">
      <c r="B17" s="89" t="s">
        <v>108</v>
      </c>
      <c r="C17" s="25"/>
      <c r="D17" s="25"/>
      <c r="F17"/>
      <c r="G17" s="79" t="str">
        <f>+$B$12</f>
        <v>Cheltenham B</v>
      </c>
      <c r="H17" s="4" t="str">
        <f>+B18</f>
        <v>Ben Craxford</v>
      </c>
      <c r="I17" s="41">
        <v>6</v>
      </c>
      <c r="J17" s="23"/>
      <c r="K17" s="23"/>
    </row>
    <row r="18" spans="2:6" ht="14.25" customHeight="1">
      <c r="B18" s="85" t="s">
        <v>109</v>
      </c>
      <c r="C18" s="25"/>
      <c r="D18" s="25"/>
      <c r="F18"/>
    </row>
    <row r="19" spans="2:11" ht="14.25" customHeight="1">
      <c r="B19" s="64"/>
      <c r="C19" s="25"/>
      <c r="D19" s="25"/>
      <c r="F19"/>
      <c r="J19"/>
      <c r="K19"/>
    </row>
    <row r="20" spans="2:11" ht="14.25" customHeight="1">
      <c r="B20" s="90"/>
      <c r="C20" s="25"/>
      <c r="D20" s="25"/>
      <c r="F20" t="s">
        <v>34</v>
      </c>
      <c r="G20" s="79" t="str">
        <f>+$B$12</f>
        <v>Cheltenham B</v>
      </c>
      <c r="H20" s="4" t="str">
        <f>+B14</f>
        <v>Evan Bowen</v>
      </c>
      <c r="I20" s="41">
        <v>1</v>
      </c>
      <c r="J20" s="23"/>
      <c r="K20" s="23"/>
    </row>
    <row r="21" spans="2:11" ht="14.25" customHeight="1">
      <c r="B21" s="91" t="s">
        <v>24</v>
      </c>
      <c r="C21" s="25"/>
      <c r="D21" s="25"/>
      <c r="G21" s="82" t="str">
        <f>+$B$48</f>
        <v>FODAC B</v>
      </c>
      <c r="H21" s="4">
        <f>+B50</f>
        <v>0</v>
      </c>
      <c r="I21" s="41">
        <v>2</v>
      </c>
      <c r="J21" s="23"/>
      <c r="K21" s="23"/>
    </row>
    <row r="22" spans="2:11" ht="14.25" customHeight="1">
      <c r="B22" s="88" t="s">
        <v>110</v>
      </c>
      <c r="C22" s="25"/>
      <c r="D22" s="25"/>
      <c r="G22" s="79" t="str">
        <f>+$B$21</f>
        <v>Cheltenham C</v>
      </c>
      <c r="H22" s="4" t="str">
        <f>+B23</f>
        <v>Pablo Cox-Sonora</v>
      </c>
      <c r="I22" s="41">
        <v>3</v>
      </c>
      <c r="J22" s="23"/>
      <c r="K22" s="23"/>
    </row>
    <row r="23" spans="2:11" ht="14.25" customHeight="1">
      <c r="B23" s="89" t="s">
        <v>111</v>
      </c>
      <c r="C23" s="25"/>
      <c r="D23" s="25"/>
      <c r="F23"/>
      <c r="G23" s="79" t="str">
        <f>+$B$30</f>
        <v>Cheltenham D</v>
      </c>
      <c r="H23" s="4" t="str">
        <f>+B32</f>
        <v>Mattie Haselden</v>
      </c>
      <c r="I23" s="41">
        <v>4</v>
      </c>
      <c r="J23" s="23"/>
      <c r="K23" s="23"/>
    </row>
    <row r="24" spans="2:11" ht="14.25" customHeight="1">
      <c r="B24" s="89" t="s">
        <v>112</v>
      </c>
      <c r="C24" s="25"/>
      <c r="D24" s="25"/>
      <c r="F24"/>
      <c r="G24" s="79" t="str">
        <f>+$B$3</f>
        <v>Cheltenham A</v>
      </c>
      <c r="H24" s="4" t="str">
        <f>+B6</f>
        <v>Barney Shaw</v>
      </c>
      <c r="I24" s="41">
        <v>5</v>
      </c>
      <c r="J24" s="23"/>
      <c r="K24" s="23"/>
    </row>
    <row r="25" spans="2:11" ht="14.25" customHeight="1">
      <c r="B25" s="89" t="s">
        <v>113</v>
      </c>
      <c r="C25" s="25"/>
      <c r="D25" s="25"/>
      <c r="F25"/>
      <c r="G25" s="82" t="str">
        <f>+$B$39</f>
        <v>FODAC A</v>
      </c>
      <c r="H25" s="4" t="str">
        <f>+B42</f>
        <v>Arthur Dennett</v>
      </c>
      <c r="I25" s="41">
        <v>6</v>
      </c>
      <c r="J25" s="23"/>
      <c r="K25" s="23"/>
    </row>
    <row r="26" spans="2:6" ht="14.25" customHeight="1">
      <c r="B26" s="89" t="s">
        <v>114</v>
      </c>
      <c r="C26" s="25"/>
      <c r="D26" s="25"/>
      <c r="F26"/>
    </row>
    <row r="27" spans="2:11" ht="14.25" customHeight="1">
      <c r="B27" s="85" t="s">
        <v>115</v>
      </c>
      <c r="C27" s="25"/>
      <c r="D27" s="25"/>
      <c r="F27"/>
      <c r="J27"/>
      <c r="K27"/>
    </row>
    <row r="28" spans="2:11" ht="14.25" customHeight="1">
      <c r="B28" s="64"/>
      <c r="C28" s="25"/>
      <c r="D28" s="25"/>
      <c r="F28" t="s">
        <v>35</v>
      </c>
      <c r="G28" s="83" t="str">
        <f>+$B$57</f>
        <v>Gloucester</v>
      </c>
      <c r="H28" s="4" t="str">
        <f>+B60</f>
        <v>George Ford</v>
      </c>
      <c r="I28" s="41">
        <v>1</v>
      </c>
      <c r="J28" s="23"/>
      <c r="K28" s="23"/>
    </row>
    <row r="29" spans="2:11" ht="14.25" customHeight="1">
      <c r="B29" s="90"/>
      <c r="C29" s="25"/>
      <c r="D29" s="25"/>
      <c r="G29" s="83" t="str">
        <f>+$B$57</f>
        <v>Gloucester</v>
      </c>
      <c r="H29" s="4" t="str">
        <f>+B63</f>
        <v>Teddy Hieron</v>
      </c>
      <c r="I29" s="41">
        <v>2</v>
      </c>
      <c r="J29" s="23"/>
      <c r="K29" s="23"/>
    </row>
    <row r="30" spans="2:11" ht="14.25" customHeight="1">
      <c r="B30" s="91" t="s">
        <v>59</v>
      </c>
      <c r="C30" s="25"/>
      <c r="D30" s="25"/>
      <c r="G30" s="79" t="str">
        <f>+$B$12</f>
        <v>Cheltenham B</v>
      </c>
      <c r="H30" s="4" t="str">
        <f>+B15</f>
        <v>Albie Chambers</v>
      </c>
      <c r="I30" s="41">
        <v>3</v>
      </c>
      <c r="J30" s="23"/>
      <c r="K30" s="23"/>
    </row>
    <row r="31" spans="2:11" ht="14.25" customHeight="1">
      <c r="B31" s="88" t="s">
        <v>116</v>
      </c>
      <c r="C31" s="61"/>
      <c r="D31" s="25"/>
      <c r="F31"/>
      <c r="G31" s="82" t="str">
        <f>+$B$48</f>
        <v>FODAC B</v>
      </c>
      <c r="H31" s="4">
        <f>+B51</f>
        <v>0</v>
      </c>
      <c r="I31" s="41">
        <v>4</v>
      </c>
      <c r="J31" s="23"/>
      <c r="K31" s="23"/>
    </row>
    <row r="32" spans="2:11" ht="14.25" customHeight="1">
      <c r="B32" s="89" t="s">
        <v>117</v>
      </c>
      <c r="C32" s="61"/>
      <c r="D32" s="25"/>
      <c r="F32"/>
      <c r="G32" s="79" t="str">
        <f>+$B$21</f>
        <v>Cheltenham C</v>
      </c>
      <c r="H32" s="4" t="str">
        <f>+B24</f>
        <v>Hamish Mackenzie</v>
      </c>
      <c r="I32" s="41">
        <v>5</v>
      </c>
      <c r="J32" s="23"/>
      <c r="K32" s="23"/>
    </row>
    <row r="33" spans="2:11" ht="14.25" customHeight="1">
      <c r="B33" s="89" t="s">
        <v>118</v>
      </c>
      <c r="C33" s="61"/>
      <c r="D33" s="25"/>
      <c r="F33"/>
      <c r="G33" s="79" t="str">
        <f>+$B$30</f>
        <v>Cheltenham D</v>
      </c>
      <c r="H33" s="4" t="str">
        <f>+B33</f>
        <v>Sam Watts</v>
      </c>
      <c r="I33" s="41">
        <v>6</v>
      </c>
      <c r="J33" s="23"/>
      <c r="K33" s="23"/>
    </row>
    <row r="34" spans="2:6" ht="14.25" customHeight="1">
      <c r="B34" s="89" t="s">
        <v>119</v>
      </c>
      <c r="C34" s="61"/>
      <c r="D34" s="25"/>
      <c r="F34"/>
    </row>
    <row r="35" spans="2:11" ht="14.25" customHeight="1">
      <c r="B35" s="89" t="s">
        <v>120</v>
      </c>
      <c r="C35" s="61"/>
      <c r="D35" s="25"/>
      <c r="F35" s="28" t="str">
        <f>+F2</f>
        <v>U11 Boys</v>
      </c>
      <c r="G35" s="86"/>
      <c r="H35" s="86"/>
      <c r="I35" s="86"/>
      <c r="J35" s="28" t="str">
        <f>+J2</f>
        <v>Individual Time Trial (1 lap)</v>
      </c>
      <c r="K35"/>
    </row>
    <row r="36" spans="2:11" ht="14.25" customHeight="1">
      <c r="B36" s="85" t="s">
        <v>95</v>
      </c>
      <c r="C36" s="61"/>
      <c r="D36" s="25"/>
      <c r="F36" t="s">
        <v>37</v>
      </c>
      <c r="G36" s="79" t="str">
        <f>+$B$3</f>
        <v>Cheltenham A</v>
      </c>
      <c r="H36" s="4" t="str">
        <f>+B7</f>
        <v>Tom Webster</v>
      </c>
      <c r="I36" s="41">
        <v>1</v>
      </c>
      <c r="J36" s="23"/>
      <c r="K36" s="23"/>
    </row>
    <row r="37" spans="2:11" ht="14.25" customHeight="1">
      <c r="B37" s="67"/>
      <c r="C37" s="61"/>
      <c r="D37" s="25"/>
      <c r="G37" s="82" t="str">
        <f>+$B$39</f>
        <v>FODAC A</v>
      </c>
      <c r="H37" s="4" t="str">
        <f>+B43</f>
        <v>Tom Creed</v>
      </c>
      <c r="I37" s="41">
        <v>2</v>
      </c>
      <c r="J37" s="23"/>
      <c r="K37" s="23"/>
    </row>
    <row r="38" spans="2:11" ht="14.25" customHeight="1">
      <c r="B38" s="68"/>
      <c r="C38" s="61"/>
      <c r="D38" s="25"/>
      <c r="G38" s="83" t="str">
        <f>+$B$57</f>
        <v>Gloucester</v>
      </c>
      <c r="H38" s="4" t="str">
        <f>+B61</f>
        <v>Ioannis Apostolakis</v>
      </c>
      <c r="I38" s="41">
        <v>3</v>
      </c>
      <c r="J38" s="23"/>
      <c r="K38" s="23"/>
    </row>
    <row r="39" spans="2:11" ht="14.25" customHeight="1">
      <c r="B39" s="91" t="s">
        <v>6</v>
      </c>
      <c r="C39" s="61"/>
      <c r="D39" s="25"/>
      <c r="F39"/>
      <c r="G39" s="79" t="str">
        <f>+$B$30</f>
        <v>Cheltenham D</v>
      </c>
      <c r="H39" s="4" t="str">
        <f>+B36</f>
        <v>nn</v>
      </c>
      <c r="I39" s="41">
        <v>4</v>
      </c>
      <c r="J39" s="23"/>
      <c r="K39" s="23"/>
    </row>
    <row r="40" spans="2:11" ht="14.25" customHeight="1">
      <c r="B40" s="88" t="s">
        <v>167</v>
      </c>
      <c r="C40" s="61"/>
      <c r="D40" s="25"/>
      <c r="F40"/>
      <c r="G40" s="79" t="str">
        <f>+$B$12</f>
        <v>Cheltenham B</v>
      </c>
      <c r="H40" s="4" t="str">
        <f>+B16</f>
        <v>Jack Tanski</v>
      </c>
      <c r="I40" s="41">
        <v>5</v>
      </c>
      <c r="J40" s="23"/>
      <c r="K40" s="23"/>
    </row>
    <row r="41" spans="2:11" ht="14.25" customHeight="1">
      <c r="B41" s="89" t="s">
        <v>121</v>
      </c>
      <c r="C41" s="61"/>
      <c r="D41" s="25"/>
      <c r="F41"/>
      <c r="G41" s="82" t="str">
        <f>+$B$48</f>
        <v>FODAC B</v>
      </c>
      <c r="H41" s="4" t="str">
        <f>+B52</f>
        <v>n1</v>
      </c>
      <c r="I41" s="41">
        <v>6</v>
      </c>
      <c r="J41" s="23"/>
      <c r="K41" s="23"/>
    </row>
    <row r="42" spans="2:6" ht="14.25" customHeight="1">
      <c r="B42" s="89" t="s">
        <v>166</v>
      </c>
      <c r="C42" s="61"/>
      <c r="D42" s="25"/>
      <c r="F42"/>
    </row>
    <row r="43" spans="2:6" ht="14.25" customHeight="1">
      <c r="B43" s="89" t="s">
        <v>84</v>
      </c>
      <c r="C43" s="61"/>
      <c r="D43" s="25"/>
      <c r="F43"/>
    </row>
    <row r="44" spans="2:11" ht="14.25" customHeight="1">
      <c r="B44" s="89" t="s">
        <v>30</v>
      </c>
      <c r="C44" s="61"/>
      <c r="D44" s="25"/>
      <c r="F44" t="s">
        <v>36</v>
      </c>
      <c r="G44" s="79" t="str">
        <f>+$B$21</f>
        <v>Cheltenham C</v>
      </c>
      <c r="H44" s="4" t="str">
        <f>+B25</f>
        <v>Hamish Jeavons</v>
      </c>
      <c r="I44" s="41">
        <v>1</v>
      </c>
      <c r="J44" s="23"/>
      <c r="K44" s="23"/>
    </row>
    <row r="45" spans="2:11" ht="14.25" customHeight="1">
      <c r="B45" s="85" t="s">
        <v>29</v>
      </c>
      <c r="C45" s="61"/>
      <c r="D45" s="25"/>
      <c r="G45" s="79" t="str">
        <f>+$B$30</f>
        <v>Cheltenham D</v>
      </c>
      <c r="H45" s="4" t="str">
        <f>+B34</f>
        <v>Jacob Austin</v>
      </c>
      <c r="I45" s="41">
        <v>2</v>
      </c>
      <c r="J45" s="23"/>
      <c r="K45" s="23"/>
    </row>
    <row r="46" spans="2:11" ht="14.25" customHeight="1">
      <c r="B46" s="67"/>
      <c r="C46" s="61"/>
      <c r="D46" s="25"/>
      <c r="G46" s="79" t="str">
        <f>+$B$3</f>
        <v>Cheltenham A</v>
      </c>
      <c r="H46" s="4" t="str">
        <f>+B8</f>
        <v>Connor Hilton</v>
      </c>
      <c r="I46" s="41">
        <v>3</v>
      </c>
      <c r="J46" s="23"/>
      <c r="K46" s="23"/>
    </row>
    <row r="47" spans="2:11" ht="14.25" customHeight="1">
      <c r="B47" s="68"/>
      <c r="C47" s="61"/>
      <c r="D47" s="25"/>
      <c r="G47" s="82" t="str">
        <f>+$B$39</f>
        <v>FODAC A</v>
      </c>
      <c r="H47" s="4" t="str">
        <f>+B44</f>
        <v>Charlie Wellsted</v>
      </c>
      <c r="I47" s="41">
        <v>4</v>
      </c>
      <c r="J47" s="23"/>
      <c r="K47" s="23"/>
    </row>
    <row r="48" spans="2:11" ht="14.25" customHeight="1">
      <c r="B48" s="91" t="s">
        <v>7</v>
      </c>
      <c r="C48" s="61"/>
      <c r="D48" s="25"/>
      <c r="G48" s="83" t="str">
        <f>+$B$57</f>
        <v>Gloucester</v>
      </c>
      <c r="H48" s="4" t="str">
        <f>+B62</f>
        <v>Nasir Ouiles</v>
      </c>
      <c r="I48" s="41">
        <v>5</v>
      </c>
      <c r="J48" s="23"/>
      <c r="K48" s="23"/>
    </row>
    <row r="49" spans="2:11" ht="14.25" customHeight="1">
      <c r="B49" s="88" t="s">
        <v>122</v>
      </c>
      <c r="C49" s="67"/>
      <c r="D49" s="25"/>
      <c r="G49" s="82" t="str">
        <f>+$B$48</f>
        <v>FODAC B</v>
      </c>
      <c r="H49" s="4" t="str">
        <f>+B54</f>
        <v>n3</v>
      </c>
      <c r="I49" s="41">
        <v>6</v>
      </c>
      <c r="J49" s="23"/>
      <c r="K49" s="23"/>
    </row>
    <row r="50" spans="2:4" ht="14.25" customHeight="1">
      <c r="B50" s="89"/>
      <c r="C50" s="67"/>
      <c r="D50" s="25"/>
    </row>
    <row r="51" spans="2:4" ht="14.25" customHeight="1">
      <c r="B51" s="89"/>
      <c r="C51" s="67"/>
      <c r="D51" s="25"/>
    </row>
    <row r="52" spans="2:11" ht="14.25" customHeight="1">
      <c r="B52" s="89" t="s">
        <v>124</v>
      </c>
      <c r="C52" s="67"/>
      <c r="D52" s="25"/>
      <c r="F52" t="s">
        <v>47</v>
      </c>
      <c r="G52" s="79" t="str">
        <f>+$B$12</f>
        <v>Cheltenham B</v>
      </c>
      <c r="H52" s="4" t="str">
        <f>+B17</f>
        <v>Seth Rodrigues</v>
      </c>
      <c r="I52" s="41">
        <v>1</v>
      </c>
      <c r="J52" s="23"/>
      <c r="K52" s="23"/>
    </row>
    <row r="53" spans="2:11" ht="14.25" customHeight="1">
      <c r="B53" s="89" t="s">
        <v>76</v>
      </c>
      <c r="C53" s="67"/>
      <c r="D53" s="25"/>
      <c r="G53" s="82" t="str">
        <f>+$B$48</f>
        <v>FODAC B</v>
      </c>
      <c r="H53" s="4" t="str">
        <f>+B53</f>
        <v>n2</v>
      </c>
      <c r="I53" s="41">
        <v>2</v>
      </c>
      <c r="J53" s="23"/>
      <c r="K53" s="23"/>
    </row>
    <row r="54" spans="2:11" ht="14.25" customHeight="1">
      <c r="B54" s="85" t="s">
        <v>77</v>
      </c>
      <c r="C54" s="67"/>
      <c r="D54" s="25"/>
      <c r="G54" s="79" t="str">
        <f>+$B$21</f>
        <v>Cheltenham C</v>
      </c>
      <c r="H54" s="4" t="str">
        <f>+B26</f>
        <v>Harry Goodlock</v>
      </c>
      <c r="I54" s="41">
        <v>3</v>
      </c>
      <c r="J54" s="23"/>
      <c r="K54" s="23"/>
    </row>
    <row r="55" spans="2:11" ht="14.25" customHeight="1">
      <c r="B55" s="64"/>
      <c r="C55" s="64"/>
      <c r="D55" s="25"/>
      <c r="G55" s="79" t="str">
        <f>+$B$30</f>
        <v>Cheltenham D</v>
      </c>
      <c r="H55" s="4" t="str">
        <f>+B35</f>
        <v>Ollie Wilkins</v>
      </c>
      <c r="I55" s="41">
        <v>4</v>
      </c>
      <c r="J55" s="23"/>
      <c r="K55" s="23"/>
    </row>
    <row r="56" spans="2:11" ht="14.25" customHeight="1">
      <c r="B56" s="64"/>
      <c r="C56" s="64"/>
      <c r="D56" s="25"/>
      <c r="G56" s="79" t="str">
        <f>+$B$3</f>
        <v>Cheltenham A</v>
      </c>
      <c r="H56" s="5" t="str">
        <f>+B9</f>
        <v>George Hemus</v>
      </c>
      <c r="I56" s="41">
        <v>5</v>
      </c>
      <c r="J56" s="23"/>
      <c r="K56" s="23"/>
    </row>
    <row r="57" spans="2:11" ht="14.25" customHeight="1">
      <c r="B57" s="91" t="s">
        <v>18</v>
      </c>
      <c r="C57" s="64"/>
      <c r="D57" s="25"/>
      <c r="G57" s="82" t="str">
        <f>+$B$39</f>
        <v>FODAC A</v>
      </c>
      <c r="H57" s="4" t="str">
        <f>+B45</f>
        <v>Josh Compton</v>
      </c>
      <c r="I57" s="41">
        <v>6</v>
      </c>
      <c r="J57" s="23"/>
      <c r="K57" s="23"/>
    </row>
    <row r="58" spans="2:11" ht="14.25" customHeight="1">
      <c r="B58" s="88" t="s">
        <v>125</v>
      </c>
      <c r="C58" s="64"/>
      <c r="D58" s="25"/>
      <c r="I58" s="41"/>
      <c r="J58" s="25"/>
      <c r="K58" s="25"/>
    </row>
    <row r="59" spans="2:11" ht="14.25" customHeight="1">
      <c r="B59" s="89" t="s">
        <v>126</v>
      </c>
      <c r="C59" s="64"/>
      <c r="D59" s="25"/>
      <c r="I59" s="41"/>
      <c r="J59" s="25"/>
      <c r="K59" s="25"/>
    </row>
    <row r="60" spans="2:11" ht="14.25" customHeight="1">
      <c r="B60" s="89" t="s">
        <v>123</v>
      </c>
      <c r="C60" s="64"/>
      <c r="D60" s="25"/>
      <c r="F60" t="s">
        <v>62</v>
      </c>
      <c r="G60" s="83"/>
      <c r="I60" s="41">
        <v>1</v>
      </c>
      <c r="J60" s="23"/>
      <c r="K60" s="23"/>
    </row>
    <row r="61" spans="2:11" ht="14.25" customHeight="1">
      <c r="B61" s="89" t="s">
        <v>127</v>
      </c>
      <c r="C61" s="64"/>
      <c r="D61" s="25"/>
      <c r="G61" s="84"/>
      <c r="I61" s="41">
        <v>2</v>
      </c>
      <c r="J61" s="23"/>
      <c r="K61" s="23"/>
    </row>
    <row r="62" spans="2:11" ht="14.25" customHeight="1">
      <c r="B62" s="89" t="s">
        <v>93</v>
      </c>
      <c r="C62" s="64"/>
      <c r="D62" s="25"/>
      <c r="G62" s="79"/>
      <c r="I62" s="41">
        <v>3</v>
      </c>
      <c r="J62" s="23"/>
      <c r="K62" s="23"/>
    </row>
    <row r="63" spans="2:11" ht="14.25" customHeight="1">
      <c r="B63" s="85" t="s">
        <v>128</v>
      </c>
      <c r="C63" s="64"/>
      <c r="D63" s="25"/>
      <c r="G63" s="82"/>
      <c r="I63" s="41">
        <v>4</v>
      </c>
      <c r="J63" s="23"/>
      <c r="K63" s="23"/>
    </row>
    <row r="64" spans="2:11" ht="14.25" customHeight="1">
      <c r="B64" s="67"/>
      <c r="C64" s="64"/>
      <c r="D64" s="25"/>
      <c r="G64" s="79"/>
      <c r="H64" s="5"/>
      <c r="I64" s="41">
        <v>5</v>
      </c>
      <c r="J64" s="23"/>
      <c r="K64" s="23"/>
    </row>
    <row r="65" spans="2:11" ht="14.25" customHeight="1">
      <c r="B65" s="68"/>
      <c r="C65" s="64"/>
      <c r="D65" s="25"/>
      <c r="G65" s="79"/>
      <c r="I65" s="41">
        <v>6</v>
      </c>
      <c r="J65" s="23"/>
      <c r="K65" s="23"/>
    </row>
    <row r="66" spans="2:11" ht="14.25" customHeight="1">
      <c r="B66" s="91" t="s">
        <v>61</v>
      </c>
      <c r="C66" s="64"/>
      <c r="D66" s="25"/>
      <c r="I66" s="41"/>
      <c r="J66" s="25"/>
      <c r="K66" s="25"/>
    </row>
    <row r="67" spans="2:11" ht="14.25" customHeight="1">
      <c r="B67" s="88"/>
      <c r="C67" s="64"/>
      <c r="D67" s="25"/>
      <c r="I67" s="41"/>
      <c r="J67" s="25"/>
      <c r="K67" s="25"/>
    </row>
    <row r="68" spans="2:11" ht="14.25" customHeight="1">
      <c r="B68" s="89"/>
      <c r="C68" s="64"/>
      <c r="D68" s="25"/>
      <c r="F68" t="s">
        <v>63</v>
      </c>
      <c r="I68" s="41">
        <v>1</v>
      </c>
      <c r="J68" s="23"/>
      <c r="K68" s="23"/>
    </row>
    <row r="69" spans="2:11" ht="14.25" customHeight="1">
      <c r="B69" s="89"/>
      <c r="C69" s="64"/>
      <c r="D69" s="25"/>
      <c r="G69" s="4" t="str">
        <f>+C77</f>
        <v>FODAC Guest</v>
      </c>
      <c r="H69" s="4">
        <f>+B77</f>
        <v>0</v>
      </c>
      <c r="I69" s="41">
        <v>2</v>
      </c>
      <c r="J69" s="103"/>
      <c r="K69" s="23"/>
    </row>
    <row r="70" spans="2:11" ht="14.25" customHeight="1">
      <c r="B70" s="89"/>
      <c r="C70" s="64"/>
      <c r="D70" s="25"/>
      <c r="I70" s="41">
        <v>3</v>
      </c>
      <c r="J70" s="23"/>
      <c r="K70" s="23"/>
    </row>
    <row r="71" spans="2:11" ht="14.25" customHeight="1">
      <c r="B71" s="89"/>
      <c r="C71" s="64"/>
      <c r="D71" s="25"/>
      <c r="I71" s="41">
        <v>4</v>
      </c>
      <c r="J71" s="23"/>
      <c r="K71" s="23"/>
    </row>
    <row r="72" spans="2:11" ht="14.25" customHeight="1">
      <c r="B72" s="85"/>
      <c r="C72" s="64"/>
      <c r="D72" s="25"/>
      <c r="H72" s="5"/>
      <c r="I72" s="41">
        <v>5</v>
      </c>
      <c r="J72" s="23"/>
      <c r="K72" s="23"/>
    </row>
    <row r="73" spans="2:11" ht="14.25" customHeight="1">
      <c r="B73" s="64"/>
      <c r="C73" s="64"/>
      <c r="D73" s="25"/>
      <c r="I73" s="41">
        <v>6</v>
      </c>
      <c r="J73" s="23"/>
      <c r="K73" s="23"/>
    </row>
    <row r="74" spans="2:11" ht="12.75" customHeight="1">
      <c r="B74" s="64"/>
      <c r="C74" s="64"/>
      <c r="D74" s="25"/>
      <c r="F74" s="87" t="s">
        <v>81</v>
      </c>
      <c r="I74" s="41"/>
      <c r="J74" s="25"/>
      <c r="K74" s="25"/>
    </row>
    <row r="75" spans="2:4" ht="12.75" customHeight="1">
      <c r="B75" s="5"/>
      <c r="C75" s="25"/>
      <c r="D75" s="25"/>
    </row>
    <row r="76" spans="2:4" ht="12.75" customHeight="1">
      <c r="B76" s="81" t="s">
        <v>60</v>
      </c>
      <c r="C76" s="25"/>
      <c r="D76" s="25"/>
    </row>
    <row r="77" spans="2:3" ht="12.75" customHeight="1">
      <c r="B77" s="64"/>
      <c r="C77" s="4" t="s">
        <v>75</v>
      </c>
    </row>
    <row r="78" spans="2:3" ht="12.75" customHeight="1">
      <c r="B78" s="64"/>
      <c r="C78" s="4" t="s">
        <v>94</v>
      </c>
    </row>
    <row r="79" spans="2:3" ht="12.75" customHeight="1">
      <c r="B79" s="5"/>
      <c r="C79" s="4" t="s">
        <v>66</v>
      </c>
    </row>
    <row r="80" ht="12.75" customHeight="1">
      <c r="B80" s="5"/>
    </row>
    <row r="81" ht="12.75" customHeight="1">
      <c r="B81" s="5"/>
    </row>
    <row r="82" ht="12.75" customHeight="1">
      <c r="B82" s="5"/>
    </row>
    <row r="83" ht="12.75" customHeight="1">
      <c r="B83" s="5"/>
    </row>
    <row r="84" ht="12.75" customHeight="1">
      <c r="B84" s="5"/>
    </row>
    <row r="85" spans="2:23" ht="21" customHeight="1">
      <c r="B85" s="6" t="s">
        <v>8</v>
      </c>
      <c r="C85" s="6" t="s">
        <v>48</v>
      </c>
      <c r="D85" s="72" t="s">
        <v>103</v>
      </c>
      <c r="E85" s="6"/>
      <c r="F85" s="6"/>
      <c r="G85" s="6"/>
      <c r="H85" s="6" t="s">
        <v>9</v>
      </c>
      <c r="I85" s="6" t="s">
        <v>49</v>
      </c>
      <c r="J85" s="72" t="s">
        <v>103</v>
      </c>
      <c r="K85" s="6"/>
      <c r="L85" s="70" t="s">
        <v>71</v>
      </c>
      <c r="M85" s="6"/>
      <c r="O85" s="6" t="s">
        <v>10</v>
      </c>
      <c r="P85" s="6" t="s">
        <v>50</v>
      </c>
      <c r="Q85" s="72" t="s">
        <v>103</v>
      </c>
      <c r="R85" s="6"/>
      <c r="S85" s="6"/>
      <c r="T85"/>
      <c r="U85"/>
      <c r="V85"/>
      <c r="W85"/>
    </row>
    <row r="86" spans="2:23" ht="21" customHeight="1">
      <c r="B86" s="18"/>
      <c r="C86" s="19" t="s">
        <v>25</v>
      </c>
      <c r="D86" s="19" t="s">
        <v>26</v>
      </c>
      <c r="E86" s="19" t="s">
        <v>27</v>
      </c>
      <c r="F86" s="19" t="s">
        <v>28</v>
      </c>
      <c r="G86" s="27"/>
      <c r="H86" s="18"/>
      <c r="I86" s="71" t="s">
        <v>67</v>
      </c>
      <c r="J86" s="71" t="s">
        <v>69</v>
      </c>
      <c r="K86" s="71" t="s">
        <v>68</v>
      </c>
      <c r="L86" s="71" t="s">
        <v>70</v>
      </c>
      <c r="M86" s="59" t="s">
        <v>15</v>
      </c>
      <c r="O86" s="18"/>
      <c r="P86" s="19" t="s">
        <v>25</v>
      </c>
      <c r="Q86" s="19" t="s">
        <v>26</v>
      </c>
      <c r="R86" s="19" t="s">
        <v>27</v>
      </c>
      <c r="S86" s="19" t="s">
        <v>28</v>
      </c>
      <c r="T86"/>
      <c r="U86"/>
      <c r="V86"/>
      <c r="W86"/>
    </row>
    <row r="87" spans="2:19" ht="21" customHeight="1" thickBot="1">
      <c r="B87" s="20" t="str">
        <f>+B3</f>
        <v>Cheltenham A</v>
      </c>
      <c r="C87" s="20"/>
      <c r="D87" s="21"/>
      <c r="E87" s="21"/>
      <c r="F87" s="22"/>
      <c r="G87" s="25"/>
      <c r="H87" s="20" t="str">
        <f>B3</f>
        <v>Cheltenham A</v>
      </c>
      <c r="I87" s="60"/>
      <c r="J87" s="75"/>
      <c r="K87" s="75"/>
      <c r="L87" s="31"/>
      <c r="M87" s="22"/>
      <c r="O87" s="42" t="str">
        <f>B3</f>
        <v>Cheltenham A</v>
      </c>
      <c r="P87" s="21"/>
      <c r="Q87" s="21"/>
      <c r="R87" s="21"/>
      <c r="S87" s="22"/>
    </row>
    <row r="88" spans="2:19" ht="21" customHeight="1" thickBot="1">
      <c r="B88" s="23" t="str">
        <f>+B4</f>
        <v>Sam Cotton</v>
      </c>
      <c r="C88" s="23"/>
      <c r="D88" s="23"/>
      <c r="E88" s="23"/>
      <c r="F88" s="76"/>
      <c r="G88" s="25"/>
      <c r="H88" s="23" t="str">
        <f>B4</f>
        <v>Sam Cotton</v>
      </c>
      <c r="I88" s="23"/>
      <c r="J88" s="23"/>
      <c r="K88" s="23"/>
      <c r="L88" s="62"/>
      <c r="M88" s="76"/>
      <c r="O88" s="23" t="str">
        <f>B4</f>
        <v>Sam Cotton</v>
      </c>
      <c r="P88" s="63"/>
      <c r="Q88" s="23"/>
      <c r="R88" s="23"/>
      <c r="S88" s="76"/>
    </row>
    <row r="89" spans="2:19" ht="21" customHeight="1" thickBot="1">
      <c r="B89" s="23" t="str">
        <f>+B5</f>
        <v>Harry Ineson</v>
      </c>
      <c r="C89" s="23"/>
      <c r="D89" s="23"/>
      <c r="E89" s="23"/>
      <c r="F89" s="76"/>
      <c r="G89" s="25"/>
      <c r="H89" s="23" t="str">
        <f>B5</f>
        <v>Harry Ineson</v>
      </c>
      <c r="I89" s="23"/>
      <c r="J89" s="23"/>
      <c r="K89" s="23"/>
      <c r="L89" s="62"/>
      <c r="M89" s="76"/>
      <c r="O89" s="23" t="str">
        <f>B5</f>
        <v>Harry Ineson</v>
      </c>
      <c r="P89" s="63"/>
      <c r="Q89" s="23"/>
      <c r="R89" s="23"/>
      <c r="S89" s="76"/>
    </row>
    <row r="90" spans="2:19" ht="21" customHeight="1">
      <c r="B90" s="24"/>
      <c r="C90" s="24"/>
      <c r="D90" s="25"/>
      <c r="E90" s="25"/>
      <c r="F90" s="26"/>
      <c r="G90" s="25"/>
      <c r="H90" s="24"/>
      <c r="I90" s="53"/>
      <c r="J90" s="61"/>
      <c r="K90" s="61"/>
      <c r="L90" s="29"/>
      <c r="M90" s="26"/>
      <c r="O90" s="43"/>
      <c r="P90" s="25"/>
      <c r="Q90" s="25"/>
      <c r="R90" s="25"/>
      <c r="S90" s="26"/>
    </row>
    <row r="91" spans="2:19" ht="21" customHeight="1">
      <c r="B91" s="24"/>
      <c r="C91" s="24"/>
      <c r="D91" s="25"/>
      <c r="E91" s="25"/>
      <c r="F91" s="26"/>
      <c r="G91" s="25"/>
      <c r="H91" s="24"/>
      <c r="I91" s="53"/>
      <c r="J91" s="61"/>
      <c r="K91" s="61"/>
      <c r="L91" s="29"/>
      <c r="M91" s="26"/>
      <c r="O91" s="43"/>
      <c r="P91" s="25"/>
      <c r="Q91" s="25"/>
      <c r="R91" s="25"/>
      <c r="S91" s="26"/>
    </row>
    <row r="92" spans="2:19" ht="21" customHeight="1" thickBot="1">
      <c r="B92" s="24" t="str">
        <f>+B12</f>
        <v>Cheltenham B</v>
      </c>
      <c r="C92" s="24"/>
      <c r="D92" s="25"/>
      <c r="E92" s="25"/>
      <c r="F92" s="26"/>
      <c r="G92" s="25"/>
      <c r="H92" s="24" t="str">
        <f>B12</f>
        <v>Cheltenham B</v>
      </c>
      <c r="I92" s="53"/>
      <c r="J92" s="61"/>
      <c r="K92" s="61"/>
      <c r="L92" s="29"/>
      <c r="M92" s="26"/>
      <c r="O92" s="43" t="str">
        <f>B12</f>
        <v>Cheltenham B</v>
      </c>
      <c r="P92" s="25"/>
      <c r="Q92" s="25"/>
      <c r="R92" s="25"/>
      <c r="S92" s="26"/>
    </row>
    <row r="93" spans="2:19" ht="21" customHeight="1" thickBot="1">
      <c r="B93" s="23" t="str">
        <f>+B13</f>
        <v>Joe Stocks</v>
      </c>
      <c r="C93" s="23"/>
      <c r="D93" s="23"/>
      <c r="E93" s="23"/>
      <c r="F93" s="76"/>
      <c r="G93" s="25"/>
      <c r="H93" s="23" t="str">
        <f>B13</f>
        <v>Joe Stocks</v>
      </c>
      <c r="I93" s="23"/>
      <c r="J93" s="23"/>
      <c r="K93" s="23"/>
      <c r="L93" s="23"/>
      <c r="M93" s="76"/>
      <c r="O93" s="23" t="str">
        <f>B13</f>
        <v>Joe Stocks</v>
      </c>
      <c r="P93" s="63"/>
      <c r="Q93" s="23"/>
      <c r="R93" s="23"/>
      <c r="S93" s="76"/>
    </row>
    <row r="94" spans="2:19" ht="21" customHeight="1" thickBot="1">
      <c r="B94" s="23" t="str">
        <f>+B14</f>
        <v>Evan Bowen</v>
      </c>
      <c r="C94" s="23"/>
      <c r="D94" s="23"/>
      <c r="E94" s="23"/>
      <c r="F94" s="76"/>
      <c r="G94" s="25"/>
      <c r="H94" s="23" t="str">
        <f>B14</f>
        <v>Evan Bowen</v>
      </c>
      <c r="I94" s="23"/>
      <c r="J94" s="23"/>
      <c r="K94" s="23"/>
      <c r="L94" s="23"/>
      <c r="M94" s="76"/>
      <c r="O94" s="23" t="str">
        <f>B14</f>
        <v>Evan Bowen</v>
      </c>
      <c r="P94" s="63"/>
      <c r="Q94" s="23"/>
      <c r="R94" s="23"/>
      <c r="S94" s="76"/>
    </row>
    <row r="95" spans="2:19" ht="21" customHeight="1">
      <c r="B95" s="24"/>
      <c r="C95" s="24"/>
      <c r="D95" s="25"/>
      <c r="E95" s="25"/>
      <c r="F95" s="26"/>
      <c r="G95" s="25"/>
      <c r="H95" s="24"/>
      <c r="I95" s="53"/>
      <c r="J95" s="61"/>
      <c r="K95" s="61"/>
      <c r="L95" s="29"/>
      <c r="M95" s="26"/>
      <c r="O95" s="43"/>
      <c r="P95" s="25"/>
      <c r="Q95" s="25"/>
      <c r="R95" s="25"/>
      <c r="S95" s="26"/>
    </row>
    <row r="96" spans="2:19" ht="21" customHeight="1">
      <c r="B96" s="24"/>
      <c r="C96" s="24"/>
      <c r="D96" s="25"/>
      <c r="E96" s="25"/>
      <c r="F96" s="26"/>
      <c r="G96" s="25"/>
      <c r="H96" s="24"/>
      <c r="I96" s="53"/>
      <c r="J96" s="61"/>
      <c r="K96" s="61"/>
      <c r="L96" s="29"/>
      <c r="M96" s="26"/>
      <c r="O96" s="43"/>
      <c r="P96" s="25"/>
      <c r="Q96" s="25"/>
      <c r="R96" s="25"/>
      <c r="S96" s="26"/>
    </row>
    <row r="97" spans="2:19" ht="21" customHeight="1" thickBot="1">
      <c r="B97" s="24" t="str">
        <f>+B21</f>
        <v>Cheltenham C</v>
      </c>
      <c r="C97" s="24"/>
      <c r="D97" s="25"/>
      <c r="E97" s="25"/>
      <c r="F97" s="26"/>
      <c r="G97" s="25"/>
      <c r="H97" s="24" t="str">
        <f>B21</f>
        <v>Cheltenham C</v>
      </c>
      <c r="I97" s="53"/>
      <c r="J97" s="61"/>
      <c r="K97" s="61"/>
      <c r="L97" s="29"/>
      <c r="M97" s="26"/>
      <c r="O97" s="43" t="str">
        <f>B21</f>
        <v>Cheltenham C</v>
      </c>
      <c r="P97" s="25"/>
      <c r="Q97" s="25"/>
      <c r="R97" s="25"/>
      <c r="S97" s="26"/>
    </row>
    <row r="98" spans="2:19" ht="21" customHeight="1" thickBot="1">
      <c r="B98" s="23" t="str">
        <f>+B22</f>
        <v>Will Townsend</v>
      </c>
      <c r="C98" s="23"/>
      <c r="D98" s="23"/>
      <c r="E98" s="23"/>
      <c r="F98" s="76"/>
      <c r="G98" s="25"/>
      <c r="H98" s="23" t="str">
        <f>B22</f>
        <v>Will Townsend</v>
      </c>
      <c r="I98" s="23"/>
      <c r="J98" s="23"/>
      <c r="K98" s="23"/>
      <c r="L98" s="23"/>
      <c r="M98" s="76"/>
      <c r="O98" s="23" t="str">
        <f>B22</f>
        <v>Will Townsend</v>
      </c>
      <c r="P98" s="63"/>
      <c r="Q98" s="23"/>
      <c r="R98" s="23"/>
      <c r="S98" s="76"/>
    </row>
    <row r="99" spans="2:19" ht="21" customHeight="1" thickBot="1">
      <c r="B99" s="23" t="str">
        <f>+B23</f>
        <v>Pablo Cox-Sonora</v>
      </c>
      <c r="C99" s="23"/>
      <c r="D99" s="23"/>
      <c r="E99" s="23"/>
      <c r="F99" s="76"/>
      <c r="G99" s="25"/>
      <c r="H99" s="23" t="str">
        <f>B23</f>
        <v>Pablo Cox-Sonora</v>
      </c>
      <c r="I99" s="23"/>
      <c r="J99" s="23"/>
      <c r="K99" s="23"/>
      <c r="L99" s="23"/>
      <c r="M99" s="76"/>
      <c r="O99" s="23" t="str">
        <f>B23</f>
        <v>Pablo Cox-Sonora</v>
      </c>
      <c r="P99" s="63"/>
      <c r="Q99" s="23"/>
      <c r="R99" s="23"/>
      <c r="S99" s="76"/>
    </row>
    <row r="100" spans="2:19" ht="21" customHeight="1">
      <c r="B100" s="24"/>
      <c r="C100" s="24"/>
      <c r="D100" s="25"/>
      <c r="E100" s="25"/>
      <c r="F100" s="26"/>
      <c r="G100" s="25"/>
      <c r="H100" s="24"/>
      <c r="I100" s="53"/>
      <c r="J100" s="61"/>
      <c r="K100" s="61"/>
      <c r="L100" s="29"/>
      <c r="M100" s="26"/>
      <c r="O100" s="43"/>
      <c r="P100" s="25"/>
      <c r="Q100" s="25"/>
      <c r="R100" s="25"/>
      <c r="S100" s="26"/>
    </row>
    <row r="101" spans="2:19" ht="21" customHeight="1">
      <c r="B101" s="24"/>
      <c r="C101" s="24"/>
      <c r="D101" s="25"/>
      <c r="E101" s="25"/>
      <c r="F101" s="26"/>
      <c r="G101" s="25"/>
      <c r="H101" s="24"/>
      <c r="I101" s="53"/>
      <c r="J101" s="61"/>
      <c r="K101" s="61"/>
      <c r="L101" s="29"/>
      <c r="M101" s="26"/>
      <c r="O101" s="43"/>
      <c r="P101" s="25"/>
      <c r="Q101" s="25"/>
      <c r="R101" s="25"/>
      <c r="S101" s="26"/>
    </row>
    <row r="102" spans="2:19" ht="21" customHeight="1" thickBot="1">
      <c r="B102" s="24" t="str">
        <f>+B30</f>
        <v>Cheltenham D</v>
      </c>
      <c r="C102" s="24"/>
      <c r="D102" s="25"/>
      <c r="E102" s="25"/>
      <c r="F102" s="26"/>
      <c r="G102" s="25"/>
      <c r="H102" s="24" t="str">
        <f>B30</f>
        <v>Cheltenham D</v>
      </c>
      <c r="I102" s="53"/>
      <c r="J102" s="61"/>
      <c r="K102" s="61"/>
      <c r="L102" s="29"/>
      <c r="M102" s="26"/>
      <c r="O102" s="43" t="str">
        <f>B30</f>
        <v>Cheltenham D</v>
      </c>
      <c r="P102" s="25"/>
      <c r="Q102" s="25"/>
      <c r="R102" s="25"/>
      <c r="S102" s="26"/>
    </row>
    <row r="103" spans="2:19" ht="21" customHeight="1" thickBot="1">
      <c r="B103" s="23" t="str">
        <f>+B31</f>
        <v>Charlie Walford</v>
      </c>
      <c r="C103" s="23"/>
      <c r="D103" s="23"/>
      <c r="E103" s="23"/>
      <c r="F103" s="76"/>
      <c r="G103" s="25"/>
      <c r="H103" s="23" t="str">
        <f>B31</f>
        <v>Charlie Walford</v>
      </c>
      <c r="I103" s="23"/>
      <c r="J103" s="23"/>
      <c r="K103" s="23"/>
      <c r="L103" s="23"/>
      <c r="M103" s="76"/>
      <c r="O103" s="23" t="str">
        <f>B31</f>
        <v>Charlie Walford</v>
      </c>
      <c r="P103" s="63"/>
      <c r="Q103" s="23"/>
      <c r="R103" s="23"/>
      <c r="S103" s="76"/>
    </row>
    <row r="104" spans="2:19" ht="21" customHeight="1" thickBot="1">
      <c r="B104" s="23" t="str">
        <f>+B32</f>
        <v>Mattie Haselden</v>
      </c>
      <c r="C104" s="23"/>
      <c r="D104" s="23"/>
      <c r="E104" s="23"/>
      <c r="F104" s="76"/>
      <c r="G104" s="25"/>
      <c r="H104" s="23" t="str">
        <f>B32</f>
        <v>Mattie Haselden</v>
      </c>
      <c r="I104" s="23"/>
      <c r="J104" s="23"/>
      <c r="K104" s="23"/>
      <c r="L104" s="23"/>
      <c r="M104" s="76"/>
      <c r="O104" s="23" t="str">
        <f>B32</f>
        <v>Mattie Haselden</v>
      </c>
      <c r="P104" s="63"/>
      <c r="Q104" s="23"/>
      <c r="R104" s="23"/>
      <c r="S104" s="76"/>
    </row>
    <row r="105" spans="2:19" ht="21" customHeight="1">
      <c r="B105" s="24"/>
      <c r="C105" s="24"/>
      <c r="D105" s="25"/>
      <c r="E105" s="25"/>
      <c r="F105" s="26"/>
      <c r="G105" s="25"/>
      <c r="H105" s="24"/>
      <c r="I105" s="53"/>
      <c r="J105" s="61"/>
      <c r="K105" s="61"/>
      <c r="L105" s="29"/>
      <c r="M105" s="26"/>
      <c r="O105" s="43"/>
      <c r="P105" s="25"/>
      <c r="Q105" s="25"/>
      <c r="R105" s="25"/>
      <c r="S105" s="26"/>
    </row>
    <row r="106" spans="2:19" ht="21" customHeight="1">
      <c r="B106" s="24"/>
      <c r="C106" s="24"/>
      <c r="D106" s="25"/>
      <c r="E106" s="25"/>
      <c r="F106" s="26"/>
      <c r="G106" s="25"/>
      <c r="H106" s="24"/>
      <c r="I106" s="53"/>
      <c r="J106" s="61"/>
      <c r="K106" s="61"/>
      <c r="L106" s="29"/>
      <c r="M106" s="26"/>
      <c r="O106" s="43"/>
      <c r="P106" s="25"/>
      <c r="Q106" s="25"/>
      <c r="R106" s="25"/>
      <c r="S106" s="26"/>
    </row>
    <row r="107" spans="2:19" ht="21" customHeight="1" thickBot="1">
      <c r="B107" s="24" t="str">
        <f>+B39</f>
        <v>FODAC A</v>
      </c>
      <c r="C107" s="24"/>
      <c r="D107" s="25"/>
      <c r="E107" s="25"/>
      <c r="F107" s="26"/>
      <c r="G107" s="25"/>
      <c r="H107" s="24" t="str">
        <f>B39</f>
        <v>FODAC A</v>
      </c>
      <c r="I107" s="53"/>
      <c r="J107" s="61"/>
      <c r="K107" s="61"/>
      <c r="L107" s="29"/>
      <c r="M107" s="26"/>
      <c r="O107" s="43" t="str">
        <f>B39</f>
        <v>FODAC A</v>
      </c>
      <c r="P107" s="25"/>
      <c r="Q107" s="25"/>
      <c r="R107" s="25"/>
      <c r="S107" s="26"/>
    </row>
    <row r="108" spans="2:19" ht="21" customHeight="1" thickBot="1">
      <c r="B108" s="23" t="str">
        <f>+B40</f>
        <v>Aaron Asher</v>
      </c>
      <c r="C108" s="23"/>
      <c r="D108" s="23"/>
      <c r="E108" s="23"/>
      <c r="F108" s="76"/>
      <c r="G108" s="25"/>
      <c r="H108" s="23" t="str">
        <f>B40</f>
        <v>Aaron Asher</v>
      </c>
      <c r="I108" s="23"/>
      <c r="J108" s="23"/>
      <c r="K108" s="23"/>
      <c r="L108" s="23"/>
      <c r="M108" s="76"/>
      <c r="O108" s="23" t="str">
        <f>B40</f>
        <v>Aaron Asher</v>
      </c>
      <c r="P108" s="63"/>
      <c r="Q108" s="23"/>
      <c r="R108" s="23"/>
      <c r="S108" s="76"/>
    </row>
    <row r="109" spans="2:19" ht="21" customHeight="1" thickBot="1">
      <c r="B109" s="23" t="str">
        <f>+B41</f>
        <v>Roan Delaney</v>
      </c>
      <c r="C109" s="23"/>
      <c r="D109" s="23"/>
      <c r="E109" s="23"/>
      <c r="F109" s="76"/>
      <c r="G109" s="25"/>
      <c r="H109" s="23" t="str">
        <f>B41</f>
        <v>Roan Delaney</v>
      </c>
      <c r="I109" s="23"/>
      <c r="J109" s="23"/>
      <c r="K109" s="23"/>
      <c r="L109" s="23"/>
      <c r="M109" s="76"/>
      <c r="O109" s="23" t="str">
        <f>B41</f>
        <v>Roan Delaney</v>
      </c>
      <c r="P109" s="63"/>
      <c r="Q109" s="23"/>
      <c r="R109" s="23"/>
      <c r="S109" s="76"/>
    </row>
    <row r="110" spans="2:19" ht="21" customHeight="1">
      <c r="B110" s="24"/>
      <c r="C110" s="20"/>
      <c r="D110" s="25"/>
      <c r="E110" s="25"/>
      <c r="F110" s="26"/>
      <c r="G110" s="25"/>
      <c r="H110" s="24"/>
      <c r="I110" s="60"/>
      <c r="J110" s="61"/>
      <c r="K110" s="61"/>
      <c r="L110" s="29"/>
      <c r="M110" s="26"/>
      <c r="O110" s="43"/>
      <c r="P110" s="21"/>
      <c r="Q110" s="25"/>
      <c r="R110" s="25"/>
      <c r="S110" s="26"/>
    </row>
    <row r="111" spans="2:19" ht="21" customHeight="1">
      <c r="B111" s="24"/>
      <c r="C111" s="24"/>
      <c r="D111" s="25"/>
      <c r="E111" s="25"/>
      <c r="F111" s="26"/>
      <c r="G111" s="25"/>
      <c r="H111" s="24"/>
      <c r="I111" s="53"/>
      <c r="J111" s="61"/>
      <c r="K111" s="61"/>
      <c r="L111" s="29"/>
      <c r="M111" s="26"/>
      <c r="O111" s="43"/>
      <c r="P111" s="25"/>
      <c r="Q111" s="25"/>
      <c r="R111" s="25"/>
      <c r="S111" s="26"/>
    </row>
    <row r="112" spans="2:19" ht="21" customHeight="1" thickBot="1">
      <c r="B112" s="24" t="str">
        <f>+B48</f>
        <v>FODAC B</v>
      </c>
      <c r="C112" s="24"/>
      <c r="D112" s="25"/>
      <c r="E112" s="25"/>
      <c r="F112" s="26"/>
      <c r="G112" s="25"/>
      <c r="H112" s="24" t="str">
        <f>B48</f>
        <v>FODAC B</v>
      </c>
      <c r="I112" s="53"/>
      <c r="J112" s="61"/>
      <c r="K112" s="61"/>
      <c r="L112" s="29"/>
      <c r="M112" s="26"/>
      <c r="O112" s="43" t="str">
        <f>B48</f>
        <v>FODAC B</v>
      </c>
      <c r="P112" s="25"/>
      <c r="Q112" s="25"/>
      <c r="R112" s="25"/>
      <c r="S112" s="26"/>
    </row>
    <row r="113" spans="2:19" ht="21" customHeight="1" thickBot="1">
      <c r="B113" s="23" t="str">
        <f>+B49</f>
        <v>Max Lancett</v>
      </c>
      <c r="C113" s="23"/>
      <c r="D113" s="23"/>
      <c r="E113" s="23"/>
      <c r="F113" s="76"/>
      <c r="G113" s="25"/>
      <c r="H113" s="23" t="str">
        <f>B49</f>
        <v>Max Lancett</v>
      </c>
      <c r="I113" s="23"/>
      <c r="J113" s="23"/>
      <c r="K113" s="23"/>
      <c r="L113" s="23"/>
      <c r="M113" s="76"/>
      <c r="O113" s="23" t="str">
        <f>B49</f>
        <v>Max Lancett</v>
      </c>
      <c r="P113" s="63"/>
      <c r="Q113" s="23"/>
      <c r="R113" s="23"/>
      <c r="S113" s="76"/>
    </row>
    <row r="114" spans="2:19" ht="21" customHeight="1" thickBot="1">
      <c r="B114" s="23">
        <f>+B50</f>
        <v>0</v>
      </c>
      <c r="C114" s="23"/>
      <c r="D114" s="23"/>
      <c r="E114" s="23"/>
      <c r="F114" s="76"/>
      <c r="G114" s="25"/>
      <c r="H114" s="23">
        <f>B50</f>
        <v>0</v>
      </c>
      <c r="I114" s="23"/>
      <c r="J114" s="23"/>
      <c r="K114" s="23"/>
      <c r="L114" s="23"/>
      <c r="M114" s="76"/>
      <c r="O114" s="23">
        <f>B50</f>
        <v>0</v>
      </c>
      <c r="P114" s="63"/>
      <c r="Q114" s="23"/>
      <c r="R114" s="23"/>
      <c r="S114" s="76"/>
    </row>
    <row r="115" spans="2:19" ht="21" customHeight="1">
      <c r="B115" s="35"/>
      <c r="C115" s="31"/>
      <c r="D115" s="31"/>
      <c r="E115" s="31"/>
      <c r="F115" s="32"/>
      <c r="H115" s="35"/>
      <c r="I115" s="31"/>
      <c r="J115" s="31"/>
      <c r="K115" s="31"/>
      <c r="L115" s="29"/>
      <c r="M115" s="32"/>
      <c r="O115" s="35"/>
      <c r="P115" s="31"/>
      <c r="Q115" s="31"/>
      <c r="R115" s="31"/>
      <c r="S115" s="32"/>
    </row>
    <row r="116" spans="2:19" ht="21" customHeight="1">
      <c r="B116" s="36"/>
      <c r="C116" s="29"/>
      <c r="D116" s="29"/>
      <c r="E116" s="29"/>
      <c r="F116" s="30"/>
      <c r="H116" s="36"/>
      <c r="I116" s="29"/>
      <c r="J116" s="29"/>
      <c r="K116" s="29"/>
      <c r="L116" s="29"/>
      <c r="M116" s="30"/>
      <c r="O116" s="36"/>
      <c r="P116" s="29"/>
      <c r="Q116" s="29"/>
      <c r="R116" s="29"/>
      <c r="S116" s="30"/>
    </row>
    <row r="117" spans="2:19" ht="21" customHeight="1" thickBot="1">
      <c r="B117" s="24" t="str">
        <f>$B57</f>
        <v>Gloucester</v>
      </c>
      <c r="C117" s="24"/>
      <c r="D117" s="25"/>
      <c r="E117" s="25"/>
      <c r="F117" s="30"/>
      <c r="H117" s="24" t="str">
        <f>$B57</f>
        <v>Gloucester</v>
      </c>
      <c r="I117" s="24"/>
      <c r="J117" s="25"/>
      <c r="K117" s="25"/>
      <c r="L117" s="25"/>
      <c r="M117" s="30"/>
      <c r="O117" s="43" t="str">
        <f>$B57</f>
        <v>Gloucester</v>
      </c>
      <c r="P117" s="29"/>
      <c r="Q117" s="29"/>
      <c r="R117" s="29"/>
      <c r="S117" s="30"/>
    </row>
    <row r="118" spans="2:19" ht="21" customHeight="1" thickBot="1">
      <c r="B118" s="23" t="str">
        <f>$B58</f>
        <v>Arnie Margretts</v>
      </c>
      <c r="C118" s="23"/>
      <c r="D118" s="23"/>
      <c r="E118" s="23"/>
      <c r="F118" s="76"/>
      <c r="H118" s="23" t="str">
        <f>$B58</f>
        <v>Arnie Margretts</v>
      </c>
      <c r="I118" s="23"/>
      <c r="J118" s="23"/>
      <c r="K118" s="23"/>
      <c r="L118" s="23"/>
      <c r="M118" s="76"/>
      <c r="O118" s="23" t="str">
        <f>$B58</f>
        <v>Arnie Margretts</v>
      </c>
      <c r="P118" s="63"/>
      <c r="Q118" s="23"/>
      <c r="R118" s="23"/>
      <c r="S118" s="76"/>
    </row>
    <row r="119" spans="2:19" ht="21" customHeight="1" thickBot="1">
      <c r="B119" s="23" t="str">
        <f>$B59</f>
        <v>Alfie Manley</v>
      </c>
      <c r="C119" s="23"/>
      <c r="D119" s="23"/>
      <c r="E119" s="23"/>
      <c r="F119" s="76"/>
      <c r="H119" s="23" t="str">
        <f>$B59</f>
        <v>Alfie Manley</v>
      </c>
      <c r="I119" s="23"/>
      <c r="J119" s="23"/>
      <c r="K119" s="23"/>
      <c r="L119" s="23"/>
      <c r="M119" s="76"/>
      <c r="O119" s="23" t="str">
        <f>$B59</f>
        <v>Alfie Manley</v>
      </c>
      <c r="P119" s="63"/>
      <c r="Q119" s="23"/>
      <c r="R119" s="23"/>
      <c r="S119" s="76"/>
    </row>
    <row r="120" spans="2:19" ht="21" customHeight="1">
      <c r="B120" s="24"/>
      <c r="C120" s="20"/>
      <c r="D120" s="25"/>
      <c r="E120" s="25"/>
      <c r="F120" s="30"/>
      <c r="H120" s="24"/>
      <c r="I120" s="20"/>
      <c r="J120" s="25"/>
      <c r="K120" s="25"/>
      <c r="L120" s="25"/>
      <c r="M120" s="30"/>
      <c r="O120" s="43"/>
      <c r="P120" s="29"/>
      <c r="Q120" s="29"/>
      <c r="R120" s="29"/>
      <c r="S120" s="30"/>
    </row>
    <row r="121" spans="2:19" ht="21" customHeight="1">
      <c r="B121" s="24"/>
      <c r="C121" s="24"/>
      <c r="D121" s="25"/>
      <c r="E121" s="25"/>
      <c r="F121" s="30"/>
      <c r="H121" s="24"/>
      <c r="I121" s="24"/>
      <c r="J121" s="25"/>
      <c r="K121" s="25"/>
      <c r="L121" s="25"/>
      <c r="M121" s="30"/>
      <c r="O121" s="43"/>
      <c r="P121" s="29"/>
      <c r="Q121" s="29"/>
      <c r="R121" s="29"/>
      <c r="S121" s="30"/>
    </row>
    <row r="122" spans="2:19" ht="21" customHeight="1" thickBot="1">
      <c r="B122" s="24" t="str">
        <f>+$B66</f>
        <v>Chepstow</v>
      </c>
      <c r="C122" s="24"/>
      <c r="D122" s="25"/>
      <c r="E122" s="25"/>
      <c r="F122" s="30"/>
      <c r="H122" s="24" t="str">
        <f>+$B66</f>
        <v>Chepstow</v>
      </c>
      <c r="I122" s="24"/>
      <c r="J122" s="25"/>
      <c r="K122" s="25"/>
      <c r="L122" s="25"/>
      <c r="M122" s="30"/>
      <c r="O122" s="43" t="str">
        <f>+$B66</f>
        <v>Chepstow</v>
      </c>
      <c r="P122" s="29"/>
      <c r="Q122" s="29"/>
      <c r="R122" s="29"/>
      <c r="S122" s="30"/>
    </row>
    <row r="123" spans="2:19" ht="21" customHeight="1" thickBot="1">
      <c r="B123" s="23">
        <f>+$B67</f>
        <v>0</v>
      </c>
      <c r="C123" s="23"/>
      <c r="D123" s="23"/>
      <c r="E123" s="23"/>
      <c r="F123" s="76"/>
      <c r="H123" s="23">
        <f>+$B67</f>
        <v>0</v>
      </c>
      <c r="I123" s="23"/>
      <c r="J123" s="23"/>
      <c r="K123" s="23"/>
      <c r="L123" s="23"/>
      <c r="M123" s="76"/>
      <c r="O123" s="23">
        <f>+$B67</f>
        <v>0</v>
      </c>
      <c r="P123" s="63"/>
      <c r="Q123" s="23"/>
      <c r="R123" s="23"/>
      <c r="S123" s="76"/>
    </row>
    <row r="124" spans="2:19" ht="21" customHeight="1" thickBot="1">
      <c r="B124" s="23">
        <f>+$B68</f>
        <v>0</v>
      </c>
      <c r="C124" s="23"/>
      <c r="D124" s="23"/>
      <c r="E124" s="23"/>
      <c r="F124" s="76"/>
      <c r="H124" s="23">
        <f>+$B68</f>
        <v>0</v>
      </c>
      <c r="I124" s="23"/>
      <c r="J124" s="23"/>
      <c r="K124" s="23"/>
      <c r="L124" s="23"/>
      <c r="M124" s="76"/>
      <c r="O124" s="23">
        <f>+$B68</f>
        <v>0</v>
      </c>
      <c r="P124" s="63"/>
      <c r="Q124" s="23"/>
      <c r="R124" s="23"/>
      <c r="S124" s="76"/>
    </row>
    <row r="125" spans="2:19" ht="21" customHeight="1">
      <c r="B125" s="36"/>
      <c r="C125" s="29"/>
      <c r="D125" s="29"/>
      <c r="E125" s="29"/>
      <c r="F125" s="30"/>
      <c r="H125" s="36"/>
      <c r="I125" s="29"/>
      <c r="J125" s="29"/>
      <c r="K125" s="29"/>
      <c r="L125" s="29"/>
      <c r="M125" s="30"/>
      <c r="O125" s="36"/>
      <c r="P125" s="29"/>
      <c r="Q125" s="29"/>
      <c r="R125" s="29"/>
      <c r="S125" s="30"/>
    </row>
    <row r="126" spans="2:19" ht="21" customHeight="1">
      <c r="B126" s="36"/>
      <c r="C126" s="29"/>
      <c r="D126" s="29"/>
      <c r="E126" s="29"/>
      <c r="F126" s="30"/>
      <c r="H126" s="36"/>
      <c r="I126" s="29"/>
      <c r="J126" s="29"/>
      <c r="K126" s="29"/>
      <c r="L126" s="29"/>
      <c r="M126" s="30"/>
      <c r="O126" s="36"/>
      <c r="P126" s="29"/>
      <c r="Q126" s="29"/>
      <c r="R126" s="29"/>
      <c r="S126" s="30"/>
    </row>
    <row r="127" spans="2:19" ht="21" customHeight="1" thickBot="1">
      <c r="B127" s="37" t="str">
        <f>+$B76</f>
        <v>Guests</v>
      </c>
      <c r="C127" s="33"/>
      <c r="D127" s="33"/>
      <c r="E127" s="33"/>
      <c r="F127" s="34"/>
      <c r="H127" s="37" t="str">
        <f>+$B76</f>
        <v>Guests</v>
      </c>
      <c r="I127" s="33"/>
      <c r="J127" s="33"/>
      <c r="K127" s="33"/>
      <c r="L127" s="29"/>
      <c r="M127" s="34"/>
      <c r="O127" s="37" t="str">
        <f>+$B76</f>
        <v>Guests</v>
      </c>
      <c r="P127" s="33"/>
      <c r="Q127" s="33"/>
      <c r="R127" s="33"/>
      <c r="S127" s="34"/>
    </row>
    <row r="128" spans="2:19" ht="21" customHeight="1" thickBot="1">
      <c r="B128" s="23">
        <f>+$B77</f>
        <v>0</v>
      </c>
      <c r="C128" s="23"/>
      <c r="D128" s="23"/>
      <c r="E128" s="23"/>
      <c r="F128" s="76"/>
      <c r="H128" s="23">
        <f>+$B77</f>
        <v>0</v>
      </c>
      <c r="I128" s="23"/>
      <c r="J128" s="23"/>
      <c r="K128" s="23"/>
      <c r="L128" s="23"/>
      <c r="M128" s="76"/>
      <c r="O128" s="23">
        <f>+$B77</f>
        <v>0</v>
      </c>
      <c r="P128" s="63"/>
      <c r="Q128" s="23"/>
      <c r="R128" s="23"/>
      <c r="S128" s="76"/>
    </row>
    <row r="129" spans="2:19" ht="21" customHeight="1" thickBot="1">
      <c r="B129" s="23">
        <f>+$B78</f>
        <v>0</v>
      </c>
      <c r="C129" s="23"/>
      <c r="D129" s="23"/>
      <c r="E129" s="23"/>
      <c r="F129" s="76"/>
      <c r="H129" s="23">
        <f>+$B78</f>
        <v>0</v>
      </c>
      <c r="I129" s="23"/>
      <c r="J129" s="23"/>
      <c r="K129" s="23"/>
      <c r="L129" s="23"/>
      <c r="M129" s="76"/>
      <c r="O129" s="23">
        <f>+$B78</f>
        <v>0</v>
      </c>
      <c r="P129" s="63"/>
      <c r="Q129" s="23"/>
      <c r="R129" s="23"/>
      <c r="S129" s="76"/>
    </row>
    <row r="130" spans="2:19" ht="21" customHeight="1">
      <c r="B130" s="23">
        <f>+$B79</f>
        <v>0</v>
      </c>
      <c r="C130" s="23"/>
      <c r="D130" s="23"/>
      <c r="E130" s="23"/>
      <c r="F130" s="77"/>
      <c r="H130" s="23">
        <f>+$B79</f>
        <v>0</v>
      </c>
      <c r="I130" s="23"/>
      <c r="J130" s="23"/>
      <c r="K130" s="23"/>
      <c r="L130" s="23"/>
      <c r="M130" s="77"/>
      <c r="O130" s="23">
        <f>+$B79</f>
        <v>0</v>
      </c>
      <c r="P130" s="63"/>
      <c r="Q130" s="23"/>
      <c r="R130" s="23"/>
      <c r="S130" s="77"/>
    </row>
    <row r="131" spans="2:19" ht="21" customHeight="1">
      <c r="B131" s="25"/>
      <c r="C131" s="25"/>
      <c r="D131" s="25"/>
      <c r="E131" s="25"/>
      <c r="F131" s="25"/>
      <c r="H131" s="25"/>
      <c r="I131" s="25"/>
      <c r="J131" s="25"/>
      <c r="K131" s="25"/>
      <c r="L131" s="25"/>
      <c r="M131" s="25"/>
      <c r="O131" s="25"/>
      <c r="P131" s="25"/>
      <c r="Q131" s="25"/>
      <c r="R131" s="25"/>
      <c r="S131" s="25"/>
    </row>
    <row r="132" ht="21" customHeight="1"/>
    <row r="133" spans="2:20" ht="21" customHeight="1">
      <c r="B133" s="6" t="s">
        <v>8</v>
      </c>
      <c r="C133" s="6" t="s">
        <v>50</v>
      </c>
      <c r="D133" s="72" t="s">
        <v>103</v>
      </c>
      <c r="E133" s="6"/>
      <c r="F133" s="6"/>
      <c r="G133" s="6"/>
      <c r="H133" s="6" t="s">
        <v>9</v>
      </c>
      <c r="I133" s="6" t="s">
        <v>48</v>
      </c>
      <c r="J133" s="72" t="s">
        <v>103</v>
      </c>
      <c r="K133" s="6"/>
      <c r="M133" s="6"/>
      <c r="O133" s="6" t="s">
        <v>10</v>
      </c>
      <c r="P133" s="6" t="s">
        <v>49</v>
      </c>
      <c r="Q133" s="72" t="s">
        <v>103</v>
      </c>
      <c r="R133" s="6"/>
      <c r="S133" s="92" t="s">
        <v>83</v>
      </c>
      <c r="T133" s="6"/>
    </row>
    <row r="134" spans="2:23" ht="21" customHeight="1">
      <c r="B134" s="18"/>
      <c r="C134" s="19" t="s">
        <v>25</v>
      </c>
      <c r="D134" s="19" t="s">
        <v>26</v>
      </c>
      <c r="E134" s="19" t="s">
        <v>27</v>
      </c>
      <c r="F134" s="19" t="s">
        <v>28</v>
      </c>
      <c r="G134" s="27"/>
      <c r="H134" s="18"/>
      <c r="I134" s="19" t="s">
        <v>25</v>
      </c>
      <c r="J134" s="19" t="s">
        <v>26</v>
      </c>
      <c r="K134" s="19" t="s">
        <v>27</v>
      </c>
      <c r="L134" s="19" t="s">
        <v>28</v>
      </c>
      <c r="O134" s="93" t="s">
        <v>82</v>
      </c>
      <c r="P134" s="71" t="s">
        <v>67</v>
      </c>
      <c r="Q134" s="71" t="s">
        <v>69</v>
      </c>
      <c r="R134" s="71" t="s">
        <v>68</v>
      </c>
      <c r="S134" s="71" t="s">
        <v>70</v>
      </c>
      <c r="T134" s="59" t="s">
        <v>15</v>
      </c>
      <c r="U134"/>
      <c r="V134"/>
      <c r="W134"/>
    </row>
    <row r="135" spans="2:20" ht="21" customHeight="1" thickBot="1">
      <c r="B135" s="20" t="str">
        <f>+B3</f>
        <v>Cheltenham A</v>
      </c>
      <c r="C135" s="20"/>
      <c r="D135" s="21"/>
      <c r="E135" s="21"/>
      <c r="F135" s="22"/>
      <c r="H135" s="20" t="str">
        <f>B3</f>
        <v>Cheltenham A</v>
      </c>
      <c r="I135" s="20"/>
      <c r="J135" s="21"/>
      <c r="K135" s="21"/>
      <c r="L135" s="22"/>
      <c r="O135" s="20" t="str">
        <f>B3</f>
        <v>Cheltenham A</v>
      </c>
      <c r="P135" s="53"/>
      <c r="Q135" s="61"/>
      <c r="R135" s="61"/>
      <c r="T135" s="22"/>
    </row>
    <row r="136" spans="2:20" ht="21" customHeight="1" thickBot="1">
      <c r="B136" s="23" t="str">
        <f>+B6</f>
        <v>Barney Shaw</v>
      </c>
      <c r="C136" s="23"/>
      <c r="D136" s="23"/>
      <c r="E136" s="62"/>
      <c r="F136" s="73"/>
      <c r="H136" s="23" t="str">
        <f>B6</f>
        <v>Barney Shaw</v>
      </c>
      <c r="I136" s="23"/>
      <c r="J136" s="23"/>
      <c r="K136" s="23"/>
      <c r="L136" s="73"/>
      <c r="O136" s="23" t="str">
        <f>B6</f>
        <v>Barney Shaw</v>
      </c>
      <c r="P136" s="23"/>
      <c r="Q136" s="23"/>
      <c r="R136" s="23"/>
      <c r="S136" s="23"/>
      <c r="T136" s="73"/>
    </row>
    <row r="137" spans="2:20" ht="21" customHeight="1" thickBot="1">
      <c r="B137" s="23" t="str">
        <f>+B7</f>
        <v>Tom Webster</v>
      </c>
      <c r="C137" s="23"/>
      <c r="D137" s="23"/>
      <c r="E137" s="62"/>
      <c r="F137" s="74"/>
      <c r="H137" s="23" t="str">
        <f>B7</f>
        <v>Tom Webster</v>
      </c>
      <c r="I137" s="23"/>
      <c r="J137" s="23"/>
      <c r="K137" s="23"/>
      <c r="L137" s="74"/>
      <c r="O137" s="23" t="str">
        <f>B7</f>
        <v>Tom Webster</v>
      </c>
      <c r="P137" s="23"/>
      <c r="Q137" s="23"/>
      <c r="R137" s="23"/>
      <c r="S137" s="23"/>
      <c r="T137" s="73"/>
    </row>
    <row r="138" spans="2:20" ht="21" customHeight="1">
      <c r="B138" s="24"/>
      <c r="C138" s="24"/>
      <c r="D138" s="25"/>
      <c r="E138" s="25"/>
      <c r="F138" s="26"/>
      <c r="H138" s="24"/>
      <c r="I138" s="24"/>
      <c r="J138" s="25"/>
      <c r="K138" s="25"/>
      <c r="L138" s="26"/>
      <c r="O138" s="24"/>
      <c r="P138" s="53"/>
      <c r="Q138" s="61"/>
      <c r="R138" s="61"/>
      <c r="T138" s="26"/>
    </row>
    <row r="139" spans="2:20" ht="21" customHeight="1">
      <c r="B139" s="24"/>
      <c r="C139" s="24"/>
      <c r="D139" s="25"/>
      <c r="E139" s="25"/>
      <c r="F139" s="26"/>
      <c r="H139" s="24"/>
      <c r="I139" s="24"/>
      <c r="J139" s="25"/>
      <c r="K139" s="25"/>
      <c r="L139" s="26"/>
      <c r="O139" s="24"/>
      <c r="P139" s="53"/>
      <c r="Q139" s="61"/>
      <c r="R139" s="61"/>
      <c r="T139" s="26"/>
    </row>
    <row r="140" spans="2:20" ht="21" customHeight="1" thickBot="1">
      <c r="B140" s="24" t="str">
        <f>+B12</f>
        <v>Cheltenham B</v>
      </c>
      <c r="C140" s="24"/>
      <c r="D140" s="25"/>
      <c r="E140" s="25"/>
      <c r="F140" s="26"/>
      <c r="H140" s="24" t="str">
        <f>B12</f>
        <v>Cheltenham B</v>
      </c>
      <c r="I140" s="24"/>
      <c r="J140" s="25"/>
      <c r="K140" s="25"/>
      <c r="L140" s="26"/>
      <c r="O140" s="24" t="str">
        <f>B12</f>
        <v>Cheltenham B</v>
      </c>
      <c r="P140" s="53"/>
      <c r="Q140" s="61"/>
      <c r="R140" s="61"/>
      <c r="T140" s="26"/>
    </row>
    <row r="141" spans="2:20" ht="21" customHeight="1" thickBot="1">
      <c r="B141" s="23" t="str">
        <f>B15</f>
        <v>Albie Chambers</v>
      </c>
      <c r="C141" s="23"/>
      <c r="D141" s="23"/>
      <c r="E141" s="23"/>
      <c r="F141" s="73"/>
      <c r="H141" s="23" t="str">
        <f>B15</f>
        <v>Albie Chambers</v>
      </c>
      <c r="I141" s="23"/>
      <c r="J141" s="23"/>
      <c r="K141" s="23"/>
      <c r="L141" s="73"/>
      <c r="O141" s="23" t="str">
        <f>B15</f>
        <v>Albie Chambers</v>
      </c>
      <c r="P141" s="23"/>
      <c r="Q141" s="23"/>
      <c r="R141" s="23"/>
      <c r="S141" s="23"/>
      <c r="T141" s="73"/>
    </row>
    <row r="142" spans="2:20" ht="21" customHeight="1" thickBot="1">
      <c r="B142" s="23" t="str">
        <f>B16</f>
        <v>Jack Tanski</v>
      </c>
      <c r="C142" s="23"/>
      <c r="D142" s="23"/>
      <c r="E142" s="23"/>
      <c r="F142" s="74"/>
      <c r="H142" s="23" t="str">
        <f>B16</f>
        <v>Jack Tanski</v>
      </c>
      <c r="I142" s="23"/>
      <c r="J142" s="23"/>
      <c r="K142" s="23"/>
      <c r="L142" s="74"/>
      <c r="O142" s="23" t="str">
        <f>B16</f>
        <v>Jack Tanski</v>
      </c>
      <c r="P142" s="23"/>
      <c r="Q142" s="23"/>
      <c r="R142" s="23"/>
      <c r="S142" s="23"/>
      <c r="T142" s="73"/>
    </row>
    <row r="143" spans="2:20" ht="21" customHeight="1">
      <c r="B143" s="24"/>
      <c r="C143" s="24"/>
      <c r="D143" s="25"/>
      <c r="E143" s="25"/>
      <c r="F143" s="26"/>
      <c r="H143" s="24"/>
      <c r="I143" s="24"/>
      <c r="J143" s="25"/>
      <c r="K143" s="25"/>
      <c r="L143" s="26"/>
      <c r="O143" s="24"/>
      <c r="P143" s="53"/>
      <c r="Q143" s="61"/>
      <c r="R143" s="61"/>
      <c r="T143" s="26"/>
    </row>
    <row r="144" spans="2:20" ht="21" customHeight="1">
      <c r="B144" s="24"/>
      <c r="C144" s="24"/>
      <c r="D144" s="25"/>
      <c r="E144" s="25"/>
      <c r="F144" s="26"/>
      <c r="H144" s="24"/>
      <c r="I144" s="24"/>
      <c r="J144" s="25"/>
      <c r="K144" s="25"/>
      <c r="L144" s="26"/>
      <c r="O144" s="24"/>
      <c r="P144" s="53"/>
      <c r="Q144" s="61"/>
      <c r="R144" s="61"/>
      <c r="T144" s="26"/>
    </row>
    <row r="145" spans="2:20" ht="21" customHeight="1" thickBot="1">
      <c r="B145" s="24" t="str">
        <f>+B21</f>
        <v>Cheltenham C</v>
      </c>
      <c r="C145" s="24"/>
      <c r="D145" s="25"/>
      <c r="E145" s="25"/>
      <c r="F145" s="26"/>
      <c r="H145" s="24" t="str">
        <f>B21</f>
        <v>Cheltenham C</v>
      </c>
      <c r="I145" s="24"/>
      <c r="J145" s="25"/>
      <c r="K145" s="25"/>
      <c r="L145" s="26"/>
      <c r="O145" s="24" t="str">
        <f>B21</f>
        <v>Cheltenham C</v>
      </c>
      <c r="P145" s="53"/>
      <c r="Q145" s="61"/>
      <c r="R145" s="61"/>
      <c r="T145" s="26"/>
    </row>
    <row r="146" spans="2:20" ht="21" customHeight="1" thickBot="1">
      <c r="B146" s="23" t="str">
        <f>B24</f>
        <v>Hamish Mackenzie</v>
      </c>
      <c r="C146" s="23"/>
      <c r="D146" s="23"/>
      <c r="E146" s="23"/>
      <c r="F146" s="73"/>
      <c r="H146" s="23" t="str">
        <f>B24</f>
        <v>Hamish Mackenzie</v>
      </c>
      <c r="I146" s="23"/>
      <c r="J146" s="23"/>
      <c r="K146" s="23"/>
      <c r="L146" s="73"/>
      <c r="O146" s="23" t="str">
        <f>B24</f>
        <v>Hamish Mackenzie</v>
      </c>
      <c r="P146" s="23"/>
      <c r="Q146" s="23"/>
      <c r="R146" s="23"/>
      <c r="S146" s="23"/>
      <c r="T146" s="73"/>
    </row>
    <row r="147" spans="2:20" ht="21" customHeight="1" thickBot="1">
      <c r="B147" s="23" t="str">
        <f>B25</f>
        <v>Hamish Jeavons</v>
      </c>
      <c r="C147" s="23"/>
      <c r="D147" s="23"/>
      <c r="E147" s="23"/>
      <c r="F147" s="74"/>
      <c r="H147" s="23" t="str">
        <f>B25</f>
        <v>Hamish Jeavons</v>
      </c>
      <c r="I147" s="23"/>
      <c r="J147" s="23"/>
      <c r="K147" s="23"/>
      <c r="L147" s="74"/>
      <c r="O147" s="23" t="str">
        <f>B25</f>
        <v>Hamish Jeavons</v>
      </c>
      <c r="P147" s="23"/>
      <c r="Q147" s="23"/>
      <c r="R147" s="23"/>
      <c r="S147" s="23"/>
      <c r="T147" s="73"/>
    </row>
    <row r="148" spans="2:20" ht="21" customHeight="1">
      <c r="B148" s="24"/>
      <c r="C148" s="24"/>
      <c r="D148" s="25"/>
      <c r="E148" s="25"/>
      <c r="F148" s="26"/>
      <c r="H148" s="24"/>
      <c r="I148" s="24"/>
      <c r="J148" s="25"/>
      <c r="K148" s="25"/>
      <c r="L148" s="26"/>
      <c r="O148" s="24"/>
      <c r="P148" s="53"/>
      <c r="Q148" s="61"/>
      <c r="R148" s="61"/>
      <c r="T148" s="26"/>
    </row>
    <row r="149" spans="2:20" ht="21" customHeight="1">
      <c r="B149" s="24"/>
      <c r="C149" s="24"/>
      <c r="D149" s="25"/>
      <c r="E149" s="25"/>
      <c r="F149" s="26"/>
      <c r="H149" s="24"/>
      <c r="I149" s="24"/>
      <c r="J149" s="25"/>
      <c r="K149" s="25"/>
      <c r="L149" s="26"/>
      <c r="O149" s="24"/>
      <c r="P149" s="53"/>
      <c r="Q149" s="61"/>
      <c r="R149" s="61"/>
      <c r="T149" s="26"/>
    </row>
    <row r="150" spans="2:20" ht="21" customHeight="1" thickBot="1">
      <c r="B150" s="24" t="str">
        <f>+B30</f>
        <v>Cheltenham D</v>
      </c>
      <c r="C150" s="24"/>
      <c r="D150" s="25"/>
      <c r="E150" s="25"/>
      <c r="F150" s="26"/>
      <c r="H150" s="24" t="str">
        <f>B30</f>
        <v>Cheltenham D</v>
      </c>
      <c r="I150" s="24"/>
      <c r="J150" s="25"/>
      <c r="K150" s="25"/>
      <c r="L150" s="26"/>
      <c r="O150" s="24" t="str">
        <f>B30</f>
        <v>Cheltenham D</v>
      </c>
      <c r="P150" s="53"/>
      <c r="Q150" s="61"/>
      <c r="R150" s="61"/>
      <c r="T150" s="26"/>
    </row>
    <row r="151" spans="2:20" ht="21" customHeight="1" thickBot="1">
      <c r="B151" s="23" t="str">
        <f>B33</f>
        <v>Sam Watts</v>
      </c>
      <c r="C151" s="23"/>
      <c r="D151" s="23"/>
      <c r="E151" s="23"/>
      <c r="F151" s="73"/>
      <c r="H151" s="23" t="str">
        <f>B33</f>
        <v>Sam Watts</v>
      </c>
      <c r="I151" s="23"/>
      <c r="J151" s="23"/>
      <c r="K151" s="23"/>
      <c r="L151" s="73"/>
      <c r="O151" s="23" t="str">
        <f>B33</f>
        <v>Sam Watts</v>
      </c>
      <c r="P151" s="23"/>
      <c r="Q151" s="23"/>
      <c r="R151" s="23"/>
      <c r="S151" s="23"/>
      <c r="T151" s="73"/>
    </row>
    <row r="152" spans="2:20" ht="21" customHeight="1" thickBot="1">
      <c r="B152" s="23" t="str">
        <f>B34</f>
        <v>Jacob Austin</v>
      </c>
      <c r="C152" s="23"/>
      <c r="D152" s="23"/>
      <c r="E152" s="23"/>
      <c r="F152" s="74"/>
      <c r="H152" s="23" t="str">
        <f>B34</f>
        <v>Jacob Austin</v>
      </c>
      <c r="I152" s="23"/>
      <c r="J152" s="23"/>
      <c r="K152" s="23"/>
      <c r="L152" s="74"/>
      <c r="O152" s="23" t="str">
        <f>B34</f>
        <v>Jacob Austin</v>
      </c>
      <c r="P152" s="23"/>
      <c r="Q152" s="23"/>
      <c r="R152" s="23"/>
      <c r="S152" s="23"/>
      <c r="T152" s="73"/>
    </row>
    <row r="153" spans="2:20" ht="21" customHeight="1">
      <c r="B153" s="24"/>
      <c r="C153" s="24"/>
      <c r="D153" s="25"/>
      <c r="E153" s="25"/>
      <c r="F153" s="26"/>
      <c r="H153" s="24"/>
      <c r="I153" s="24"/>
      <c r="J153" s="25"/>
      <c r="K153" s="25"/>
      <c r="L153" s="26"/>
      <c r="O153" s="24"/>
      <c r="P153" s="53"/>
      <c r="Q153" s="61"/>
      <c r="R153" s="61"/>
      <c r="T153" s="26"/>
    </row>
    <row r="154" spans="2:20" ht="21" customHeight="1">
      <c r="B154" s="24"/>
      <c r="C154" s="24"/>
      <c r="D154" s="25"/>
      <c r="E154" s="25"/>
      <c r="F154" s="26"/>
      <c r="H154" s="24"/>
      <c r="I154" s="24"/>
      <c r="J154" s="25"/>
      <c r="K154" s="25"/>
      <c r="L154" s="26"/>
      <c r="O154" s="24"/>
      <c r="P154" s="53"/>
      <c r="Q154" s="61"/>
      <c r="R154" s="61"/>
      <c r="T154" s="26"/>
    </row>
    <row r="155" spans="2:20" ht="21" customHeight="1" thickBot="1">
      <c r="B155" s="24" t="str">
        <f>+B39</f>
        <v>FODAC A</v>
      </c>
      <c r="C155" s="24"/>
      <c r="D155" s="25"/>
      <c r="E155" s="25"/>
      <c r="F155" s="26"/>
      <c r="H155" s="24" t="str">
        <f>B39</f>
        <v>FODAC A</v>
      </c>
      <c r="I155" s="24"/>
      <c r="J155" s="25"/>
      <c r="K155" s="25"/>
      <c r="L155" s="26"/>
      <c r="O155" s="24" t="str">
        <f>B39</f>
        <v>FODAC A</v>
      </c>
      <c r="P155" s="53"/>
      <c r="Q155" s="61"/>
      <c r="R155" s="61"/>
      <c r="T155" s="26"/>
    </row>
    <row r="156" spans="2:20" ht="21" customHeight="1" thickBot="1">
      <c r="B156" s="23" t="str">
        <f>B42</f>
        <v>Arthur Dennett</v>
      </c>
      <c r="C156" s="23"/>
      <c r="D156" s="23"/>
      <c r="E156" s="23"/>
      <c r="F156" s="73"/>
      <c r="H156" s="23" t="str">
        <f>B42</f>
        <v>Arthur Dennett</v>
      </c>
      <c r="I156" s="23"/>
      <c r="J156" s="23"/>
      <c r="K156" s="23"/>
      <c r="L156" s="73"/>
      <c r="O156" s="23" t="str">
        <f>B42</f>
        <v>Arthur Dennett</v>
      </c>
      <c r="P156" s="23"/>
      <c r="Q156" s="23"/>
      <c r="R156" s="23"/>
      <c r="S156" s="23"/>
      <c r="T156" s="73"/>
    </row>
    <row r="157" spans="2:20" ht="21" customHeight="1" thickBot="1">
      <c r="B157" s="23" t="str">
        <f>B43</f>
        <v>Tom Creed</v>
      </c>
      <c r="C157" s="23"/>
      <c r="D157" s="23"/>
      <c r="E157" s="23"/>
      <c r="F157" s="74"/>
      <c r="H157" s="23" t="str">
        <f>B43</f>
        <v>Tom Creed</v>
      </c>
      <c r="I157" s="23"/>
      <c r="J157" s="23"/>
      <c r="K157" s="23"/>
      <c r="L157" s="74"/>
      <c r="O157" s="23" t="str">
        <f>B43</f>
        <v>Tom Creed</v>
      </c>
      <c r="P157" s="23"/>
      <c r="Q157" s="23"/>
      <c r="R157" s="23"/>
      <c r="S157" s="23"/>
      <c r="T157" s="73"/>
    </row>
    <row r="158" spans="2:20" ht="21" customHeight="1">
      <c r="B158" s="24"/>
      <c r="C158" s="20"/>
      <c r="D158" s="25"/>
      <c r="E158" s="25"/>
      <c r="F158" s="26"/>
      <c r="H158" s="24"/>
      <c r="I158" s="20"/>
      <c r="J158" s="25"/>
      <c r="K158" s="25"/>
      <c r="L158" s="26"/>
      <c r="O158" s="24"/>
      <c r="P158" s="60"/>
      <c r="Q158" s="61"/>
      <c r="R158" s="61"/>
      <c r="T158" s="26"/>
    </row>
    <row r="159" spans="2:20" ht="21" customHeight="1">
      <c r="B159" s="24"/>
      <c r="C159" s="24"/>
      <c r="D159" s="25"/>
      <c r="E159" s="25"/>
      <c r="F159" s="26"/>
      <c r="H159" s="24"/>
      <c r="I159" s="24"/>
      <c r="J159" s="25"/>
      <c r="K159" s="25"/>
      <c r="L159" s="26"/>
      <c r="O159" s="24"/>
      <c r="P159" s="53"/>
      <c r="Q159" s="61"/>
      <c r="R159" s="61"/>
      <c r="T159" s="26"/>
    </row>
    <row r="160" spans="2:20" ht="21" customHeight="1" thickBot="1">
      <c r="B160" s="24" t="str">
        <f>+B48</f>
        <v>FODAC B</v>
      </c>
      <c r="C160" s="24"/>
      <c r="D160" s="25"/>
      <c r="E160" s="25"/>
      <c r="F160" s="26"/>
      <c r="H160" s="24" t="str">
        <f>B48</f>
        <v>FODAC B</v>
      </c>
      <c r="I160" s="24"/>
      <c r="J160" s="25"/>
      <c r="K160" s="25"/>
      <c r="L160" s="26"/>
      <c r="O160" s="24" t="str">
        <f>B48</f>
        <v>FODAC B</v>
      </c>
      <c r="P160" s="53"/>
      <c r="Q160" s="61"/>
      <c r="R160" s="61"/>
      <c r="T160" s="26"/>
    </row>
    <row r="161" spans="2:20" ht="21" customHeight="1" thickBot="1">
      <c r="B161" s="23">
        <f>B51</f>
        <v>0</v>
      </c>
      <c r="C161" s="23"/>
      <c r="D161" s="23"/>
      <c r="E161" s="23"/>
      <c r="F161" s="73"/>
      <c r="H161" s="23">
        <f>B51</f>
        <v>0</v>
      </c>
      <c r="I161" s="23"/>
      <c r="J161" s="23"/>
      <c r="K161" s="23"/>
      <c r="L161" s="73"/>
      <c r="O161" s="23">
        <f>B51</f>
        <v>0</v>
      </c>
      <c r="P161" s="23"/>
      <c r="Q161" s="23"/>
      <c r="R161" s="23"/>
      <c r="S161" s="23"/>
      <c r="T161" s="73"/>
    </row>
    <row r="162" spans="2:20" ht="21" customHeight="1" thickBot="1">
      <c r="B162" s="23" t="str">
        <f>B52</f>
        <v>n1</v>
      </c>
      <c r="C162" s="23"/>
      <c r="D162" s="23"/>
      <c r="E162" s="23"/>
      <c r="F162" s="74"/>
      <c r="H162" s="23" t="str">
        <f>B52</f>
        <v>n1</v>
      </c>
      <c r="I162" s="23"/>
      <c r="J162" s="23"/>
      <c r="K162" s="23"/>
      <c r="L162" s="74"/>
      <c r="O162" s="23" t="str">
        <f>B52</f>
        <v>n1</v>
      </c>
      <c r="P162" s="23"/>
      <c r="Q162" s="23"/>
      <c r="R162" s="23"/>
      <c r="S162" s="23"/>
      <c r="T162" s="73"/>
    </row>
    <row r="163" spans="2:21" ht="21" customHeight="1">
      <c r="B163" s="24"/>
      <c r="C163" s="25"/>
      <c r="D163" s="25"/>
      <c r="E163" s="25"/>
      <c r="F163" s="78"/>
      <c r="H163" s="24"/>
      <c r="I163" s="25"/>
      <c r="J163" s="25"/>
      <c r="K163" s="25"/>
      <c r="L163" s="78"/>
      <c r="M163" s="25"/>
      <c r="O163" s="24"/>
      <c r="P163" s="60"/>
      <c r="Q163" s="61"/>
      <c r="R163" s="61"/>
      <c r="T163" s="26"/>
      <c r="U163" s="29"/>
    </row>
    <row r="164" spans="2:21" ht="21" customHeight="1">
      <c r="B164" s="24"/>
      <c r="C164" s="25"/>
      <c r="D164" s="25"/>
      <c r="E164" s="25"/>
      <c r="F164" s="26"/>
      <c r="H164" s="24"/>
      <c r="I164" s="25"/>
      <c r="J164" s="25"/>
      <c r="K164" s="25"/>
      <c r="L164" s="26"/>
      <c r="M164" s="25"/>
      <c r="O164" s="24"/>
      <c r="P164" s="53"/>
      <c r="Q164" s="61"/>
      <c r="R164" s="61"/>
      <c r="T164" s="26"/>
      <c r="U164" s="29"/>
    </row>
    <row r="165" spans="2:21" ht="21" customHeight="1" thickBot="1">
      <c r="B165" s="24" t="str">
        <f>$B57</f>
        <v>Gloucester</v>
      </c>
      <c r="C165" s="24"/>
      <c r="D165" s="25"/>
      <c r="E165" s="25"/>
      <c r="F165" s="26"/>
      <c r="H165" s="24" t="str">
        <f>$B57</f>
        <v>Gloucester</v>
      </c>
      <c r="I165" s="24"/>
      <c r="J165" s="25"/>
      <c r="K165" s="25"/>
      <c r="L165" s="26"/>
      <c r="M165" s="25"/>
      <c r="O165" s="24" t="str">
        <f>$B57</f>
        <v>Gloucester</v>
      </c>
      <c r="P165" s="53"/>
      <c r="Q165" s="61"/>
      <c r="R165" s="61"/>
      <c r="T165" s="26"/>
      <c r="U165" s="29"/>
    </row>
    <row r="166" spans="2:21" ht="21" customHeight="1" thickBot="1">
      <c r="B166" s="23" t="str">
        <f>$B60</f>
        <v>George Ford</v>
      </c>
      <c r="C166" s="23"/>
      <c r="D166" s="23"/>
      <c r="E166" s="23"/>
      <c r="F166" s="73"/>
      <c r="H166" s="23" t="str">
        <f>$B60</f>
        <v>George Ford</v>
      </c>
      <c r="I166" s="23"/>
      <c r="J166" s="23"/>
      <c r="K166" s="23"/>
      <c r="L166" s="73"/>
      <c r="M166" s="25"/>
      <c r="O166" s="23" t="str">
        <f>$B60</f>
        <v>George Ford</v>
      </c>
      <c r="P166" s="23"/>
      <c r="Q166" s="23"/>
      <c r="R166" s="23"/>
      <c r="S166" s="23"/>
      <c r="T166" s="73"/>
      <c r="U166" s="29"/>
    </row>
    <row r="167" spans="2:21" ht="21" customHeight="1" thickBot="1">
      <c r="B167" s="23" t="str">
        <f>$B61</f>
        <v>Ioannis Apostolakis</v>
      </c>
      <c r="C167" s="23"/>
      <c r="D167" s="23"/>
      <c r="E167" s="23"/>
      <c r="F167" s="74"/>
      <c r="H167" s="23" t="str">
        <f>$B61</f>
        <v>Ioannis Apostolakis</v>
      </c>
      <c r="I167" s="23"/>
      <c r="J167" s="23"/>
      <c r="K167" s="23"/>
      <c r="L167" s="74"/>
      <c r="M167" s="25"/>
      <c r="O167" s="23" t="str">
        <f>$B61</f>
        <v>Ioannis Apostolakis</v>
      </c>
      <c r="P167" s="23"/>
      <c r="Q167" s="23"/>
      <c r="R167" s="23"/>
      <c r="S167" s="23"/>
      <c r="T167" s="73"/>
      <c r="U167" s="29"/>
    </row>
    <row r="168" spans="2:21" ht="21" customHeight="1">
      <c r="B168" s="24"/>
      <c r="C168" s="20"/>
      <c r="D168" s="25"/>
      <c r="E168" s="25"/>
      <c r="F168" s="26"/>
      <c r="H168" s="24"/>
      <c r="I168" s="20"/>
      <c r="J168" s="25"/>
      <c r="K168" s="25"/>
      <c r="L168" s="26"/>
      <c r="M168" s="25"/>
      <c r="O168" s="24"/>
      <c r="P168" s="60"/>
      <c r="Q168" s="61"/>
      <c r="R168" s="61"/>
      <c r="T168" s="26"/>
      <c r="U168" s="29"/>
    </row>
    <row r="169" spans="2:21" ht="21" customHeight="1">
      <c r="B169" s="24"/>
      <c r="C169" s="24"/>
      <c r="D169" s="25"/>
      <c r="E169" s="25"/>
      <c r="F169" s="26"/>
      <c r="H169" s="24"/>
      <c r="I169" s="24"/>
      <c r="J169" s="25"/>
      <c r="K169" s="25"/>
      <c r="L169" s="26"/>
      <c r="M169" s="25"/>
      <c r="O169" s="24"/>
      <c r="P169" s="53"/>
      <c r="Q169" s="61"/>
      <c r="R169" s="61"/>
      <c r="T169" s="26"/>
      <c r="U169" s="29"/>
    </row>
    <row r="170" spans="2:21" ht="21" customHeight="1" thickBot="1">
      <c r="B170" s="24" t="str">
        <f>$B66</f>
        <v>Chepstow</v>
      </c>
      <c r="C170" s="24"/>
      <c r="D170" s="25"/>
      <c r="E170" s="25"/>
      <c r="F170" s="26"/>
      <c r="H170" s="24" t="str">
        <f>$B66</f>
        <v>Chepstow</v>
      </c>
      <c r="I170" s="24"/>
      <c r="J170" s="25"/>
      <c r="K170" s="25"/>
      <c r="L170" s="26"/>
      <c r="M170" s="25"/>
      <c r="O170" s="24" t="str">
        <f>$B66</f>
        <v>Chepstow</v>
      </c>
      <c r="P170" s="53"/>
      <c r="Q170" s="61"/>
      <c r="R170" s="61"/>
      <c r="T170" s="26"/>
      <c r="U170" s="29"/>
    </row>
    <row r="171" spans="2:21" ht="21" customHeight="1" thickBot="1">
      <c r="B171" s="23">
        <f>$B69</f>
        <v>0</v>
      </c>
      <c r="C171" s="23"/>
      <c r="D171" s="23"/>
      <c r="E171" s="23"/>
      <c r="F171" s="73"/>
      <c r="H171" s="23">
        <f>$B69</f>
        <v>0</v>
      </c>
      <c r="I171" s="23"/>
      <c r="J171" s="23"/>
      <c r="K171" s="23"/>
      <c r="L171" s="73"/>
      <c r="M171" s="25"/>
      <c r="O171" s="23">
        <f>$B69</f>
        <v>0</v>
      </c>
      <c r="P171" s="23"/>
      <c r="Q171" s="23"/>
      <c r="R171" s="23"/>
      <c r="S171" s="23"/>
      <c r="T171" s="73"/>
      <c r="U171" s="29"/>
    </row>
    <row r="172" spans="2:21" ht="21" customHeight="1" thickBot="1">
      <c r="B172" s="23">
        <f>$B70</f>
        <v>0</v>
      </c>
      <c r="C172" s="23"/>
      <c r="D172" s="23"/>
      <c r="E172" s="23"/>
      <c r="F172" s="74"/>
      <c r="H172" s="23">
        <f>$B70</f>
        <v>0</v>
      </c>
      <c r="I172" s="23"/>
      <c r="J172" s="23"/>
      <c r="K172" s="23"/>
      <c r="L172" s="74"/>
      <c r="M172" s="25"/>
      <c r="O172" s="23">
        <f>$B70</f>
        <v>0</v>
      </c>
      <c r="P172" s="23"/>
      <c r="Q172" s="23"/>
      <c r="R172" s="23"/>
      <c r="S172" s="23"/>
      <c r="T172" s="73"/>
      <c r="U172" s="29"/>
    </row>
    <row r="173" spans="2:21" ht="21" customHeight="1">
      <c r="B173" s="25"/>
      <c r="C173" s="25"/>
      <c r="D173" s="25"/>
      <c r="E173" s="25"/>
      <c r="F173" s="25"/>
      <c r="H173" s="25"/>
      <c r="I173" s="25"/>
      <c r="J173" s="25"/>
      <c r="K173" s="25"/>
      <c r="M173" s="25"/>
      <c r="O173" s="25"/>
      <c r="P173" s="25"/>
      <c r="Q173" s="25"/>
      <c r="R173" s="25"/>
      <c r="T173" s="25"/>
      <c r="U173" s="29"/>
    </row>
    <row r="174" spans="16:21" ht="21" customHeight="1">
      <c r="P174" s="25"/>
      <c r="Q174" s="25"/>
      <c r="R174" s="25"/>
      <c r="S174" s="25"/>
      <c r="T174" s="25"/>
      <c r="U174" s="29"/>
    </row>
    <row r="175" spans="2:19" ht="21" customHeight="1">
      <c r="B175" s="6" t="s">
        <v>8</v>
      </c>
      <c r="C175" s="6" t="s">
        <v>49</v>
      </c>
      <c r="D175" s="72" t="s">
        <v>103</v>
      </c>
      <c r="E175" s="6"/>
      <c r="F175" s="70" t="s">
        <v>71</v>
      </c>
      <c r="G175" s="6"/>
      <c r="I175" s="6" t="s">
        <v>9</v>
      </c>
      <c r="J175" s="6" t="s">
        <v>50</v>
      </c>
      <c r="K175" s="72" t="s">
        <v>103</v>
      </c>
      <c r="L175" s="6"/>
      <c r="M175" s="6"/>
      <c r="O175" s="6" t="s">
        <v>10</v>
      </c>
      <c r="P175" s="6" t="s">
        <v>48</v>
      </c>
      <c r="Q175" s="72" t="s">
        <v>103</v>
      </c>
      <c r="R175" s="6"/>
      <c r="S175" s="6"/>
    </row>
    <row r="176" spans="2:23" ht="21" customHeight="1">
      <c r="B176" s="18"/>
      <c r="C176" s="71" t="s">
        <v>67</v>
      </c>
      <c r="D176" s="71" t="s">
        <v>69</v>
      </c>
      <c r="E176" s="71" t="s">
        <v>68</v>
      </c>
      <c r="F176" s="71" t="s">
        <v>70</v>
      </c>
      <c r="G176" s="59" t="s">
        <v>15</v>
      </c>
      <c r="I176" s="18"/>
      <c r="J176" s="19" t="s">
        <v>25</v>
      </c>
      <c r="K176" s="19" t="s">
        <v>26</v>
      </c>
      <c r="L176" s="19" t="s">
        <v>27</v>
      </c>
      <c r="M176" s="19" t="s">
        <v>28</v>
      </c>
      <c r="O176" s="18"/>
      <c r="P176" s="19" t="s">
        <v>25</v>
      </c>
      <c r="Q176" s="19" t="s">
        <v>26</v>
      </c>
      <c r="R176" s="19" t="s">
        <v>27</v>
      </c>
      <c r="S176" s="19" t="s">
        <v>28</v>
      </c>
      <c r="T176"/>
      <c r="U176"/>
      <c r="V176"/>
      <c r="W176"/>
    </row>
    <row r="177" spans="2:19" ht="21" customHeight="1" thickBot="1">
      <c r="B177" s="20" t="str">
        <f>B3</f>
        <v>Cheltenham A</v>
      </c>
      <c r="C177" s="53"/>
      <c r="D177" s="61"/>
      <c r="E177" s="61"/>
      <c r="G177" s="22"/>
      <c r="I177" s="20" t="str">
        <f>B3</f>
        <v>Cheltenham A</v>
      </c>
      <c r="J177" s="20"/>
      <c r="K177" s="21"/>
      <c r="L177" s="21"/>
      <c r="M177" s="22"/>
      <c r="O177" s="20" t="str">
        <f>B3</f>
        <v>Cheltenham A</v>
      </c>
      <c r="P177" s="20"/>
      <c r="Q177" s="21"/>
      <c r="R177" s="21"/>
      <c r="S177" s="22"/>
    </row>
    <row r="178" spans="2:19" ht="21" customHeight="1" thickBot="1">
      <c r="B178" s="62" t="str">
        <f>B8</f>
        <v>Connor Hilton</v>
      </c>
      <c r="C178" s="23"/>
      <c r="D178" s="23"/>
      <c r="E178" s="23"/>
      <c r="F178" s="23"/>
      <c r="G178" s="73"/>
      <c r="I178" s="23" t="str">
        <f>B8</f>
        <v>Connor Hilton</v>
      </c>
      <c r="J178" s="23"/>
      <c r="K178" s="23"/>
      <c r="L178" s="23"/>
      <c r="M178" s="73"/>
      <c r="O178" s="23" t="str">
        <f>B8</f>
        <v>Connor Hilton</v>
      </c>
      <c r="P178" s="23"/>
      <c r="Q178" s="23"/>
      <c r="R178" s="23"/>
      <c r="S178" s="73"/>
    </row>
    <row r="179" spans="2:19" ht="21" customHeight="1" thickBot="1">
      <c r="B179" s="62" t="str">
        <f>B9</f>
        <v>George Hemus</v>
      </c>
      <c r="C179" s="23"/>
      <c r="D179" s="23"/>
      <c r="E179" s="23"/>
      <c r="F179" s="23"/>
      <c r="G179" s="73"/>
      <c r="I179" s="23" t="str">
        <f>B9</f>
        <v>George Hemus</v>
      </c>
      <c r="J179" s="23"/>
      <c r="K179" s="23"/>
      <c r="L179" s="23"/>
      <c r="M179" s="74"/>
      <c r="O179" s="23" t="str">
        <f>B9</f>
        <v>George Hemus</v>
      </c>
      <c r="P179" s="23"/>
      <c r="Q179" s="23"/>
      <c r="R179" s="23"/>
      <c r="S179" s="74"/>
    </row>
    <row r="180" spans="2:19" ht="21" customHeight="1">
      <c r="B180" s="24"/>
      <c r="C180" s="53"/>
      <c r="D180" s="61"/>
      <c r="E180" s="61"/>
      <c r="G180" s="26"/>
      <c r="I180" s="24"/>
      <c r="J180" s="24"/>
      <c r="K180" s="25"/>
      <c r="L180" s="25"/>
      <c r="M180" s="26"/>
      <c r="O180" s="24"/>
      <c r="P180" s="24"/>
      <c r="Q180" s="25"/>
      <c r="R180" s="25"/>
      <c r="S180" s="26"/>
    </row>
    <row r="181" spans="2:19" ht="21" customHeight="1">
      <c r="B181" s="24"/>
      <c r="C181" s="53"/>
      <c r="D181" s="61"/>
      <c r="E181" s="61"/>
      <c r="G181" s="26"/>
      <c r="I181" s="24"/>
      <c r="J181" s="24"/>
      <c r="K181" s="25"/>
      <c r="L181" s="25"/>
      <c r="M181" s="26"/>
      <c r="O181" s="24"/>
      <c r="P181" s="24"/>
      <c r="Q181" s="25"/>
      <c r="R181" s="25"/>
      <c r="S181" s="26"/>
    </row>
    <row r="182" spans="2:19" ht="21" customHeight="1" thickBot="1">
      <c r="B182" s="24" t="str">
        <f>B12</f>
        <v>Cheltenham B</v>
      </c>
      <c r="C182" s="53"/>
      <c r="D182" s="61"/>
      <c r="E182" s="61"/>
      <c r="G182" s="26"/>
      <c r="I182" s="24" t="str">
        <f>B12</f>
        <v>Cheltenham B</v>
      </c>
      <c r="J182" s="24"/>
      <c r="K182" s="25"/>
      <c r="L182" s="25"/>
      <c r="M182" s="26"/>
      <c r="O182" s="24" t="str">
        <f>B12</f>
        <v>Cheltenham B</v>
      </c>
      <c r="P182" s="24"/>
      <c r="Q182" s="25"/>
      <c r="R182" s="25"/>
      <c r="S182" s="26"/>
    </row>
    <row r="183" spans="2:19" ht="21" customHeight="1" thickBot="1">
      <c r="B183" s="23" t="str">
        <f>B17</f>
        <v>Seth Rodrigues</v>
      </c>
      <c r="C183" s="23"/>
      <c r="D183" s="23"/>
      <c r="E183" s="23"/>
      <c r="F183" s="23"/>
      <c r="G183" s="73"/>
      <c r="I183" s="23" t="str">
        <f>B17</f>
        <v>Seth Rodrigues</v>
      </c>
      <c r="J183" s="23"/>
      <c r="K183" s="23"/>
      <c r="L183" s="23"/>
      <c r="M183" s="73"/>
      <c r="O183" s="23" t="str">
        <f>B17</f>
        <v>Seth Rodrigues</v>
      </c>
      <c r="P183" s="23"/>
      <c r="Q183" s="23"/>
      <c r="R183" s="23"/>
      <c r="S183" s="73"/>
    </row>
    <row r="184" spans="2:19" ht="21" customHeight="1" thickBot="1">
      <c r="B184" s="23" t="str">
        <f>B18</f>
        <v>Ben Craxford</v>
      </c>
      <c r="C184" s="23"/>
      <c r="D184" s="23"/>
      <c r="E184" s="23"/>
      <c r="F184" s="23"/>
      <c r="G184" s="73"/>
      <c r="I184" s="23" t="str">
        <f>B18</f>
        <v>Ben Craxford</v>
      </c>
      <c r="J184" s="23"/>
      <c r="K184" s="23"/>
      <c r="L184" s="23"/>
      <c r="M184" s="74"/>
      <c r="O184" s="23" t="str">
        <f>B18</f>
        <v>Ben Craxford</v>
      </c>
      <c r="P184" s="23"/>
      <c r="Q184" s="23"/>
      <c r="R184" s="23"/>
      <c r="S184" s="74"/>
    </row>
    <row r="185" spans="2:19" ht="21" customHeight="1">
      <c r="B185" s="24"/>
      <c r="C185" s="53"/>
      <c r="D185" s="61"/>
      <c r="E185" s="61"/>
      <c r="G185" s="26"/>
      <c r="I185" s="24"/>
      <c r="J185" s="24"/>
      <c r="K185" s="25"/>
      <c r="L185" s="25"/>
      <c r="M185" s="26"/>
      <c r="O185" s="24"/>
      <c r="P185" s="24"/>
      <c r="Q185" s="25"/>
      <c r="R185" s="25"/>
      <c r="S185" s="26"/>
    </row>
    <row r="186" spans="2:19" ht="21" customHeight="1">
      <c r="B186" s="24"/>
      <c r="C186" s="53"/>
      <c r="D186" s="61"/>
      <c r="E186" s="61"/>
      <c r="G186" s="26"/>
      <c r="I186" s="24"/>
      <c r="J186" s="24"/>
      <c r="K186" s="25"/>
      <c r="L186" s="25"/>
      <c r="M186" s="26"/>
      <c r="O186" s="24"/>
      <c r="P186" s="24"/>
      <c r="Q186" s="25"/>
      <c r="R186" s="25"/>
      <c r="S186" s="26"/>
    </row>
    <row r="187" spans="2:19" ht="21" customHeight="1" thickBot="1">
      <c r="B187" s="24" t="str">
        <f>B21</f>
        <v>Cheltenham C</v>
      </c>
      <c r="C187" s="53"/>
      <c r="D187" s="61"/>
      <c r="E187" s="61"/>
      <c r="G187" s="26"/>
      <c r="I187" s="24" t="str">
        <f>B21</f>
        <v>Cheltenham C</v>
      </c>
      <c r="J187" s="24"/>
      <c r="K187" s="25"/>
      <c r="L187" s="25"/>
      <c r="M187" s="26"/>
      <c r="O187" s="24" t="str">
        <f>B21</f>
        <v>Cheltenham C</v>
      </c>
      <c r="P187" s="24"/>
      <c r="Q187" s="25"/>
      <c r="R187" s="25"/>
      <c r="S187" s="26"/>
    </row>
    <row r="188" spans="2:19" ht="21" customHeight="1" thickBot="1">
      <c r="B188" s="23" t="str">
        <f>B26</f>
        <v>Harry Goodlock</v>
      </c>
      <c r="C188" s="23"/>
      <c r="D188" s="23"/>
      <c r="E188" s="23"/>
      <c r="F188" s="23"/>
      <c r="G188" s="73"/>
      <c r="I188" s="23" t="str">
        <f>B26</f>
        <v>Harry Goodlock</v>
      </c>
      <c r="J188" s="23"/>
      <c r="K188" s="23"/>
      <c r="L188" s="23"/>
      <c r="M188" s="73"/>
      <c r="O188" s="23" t="str">
        <f>B26</f>
        <v>Harry Goodlock</v>
      </c>
      <c r="P188" s="23"/>
      <c r="Q188" s="23"/>
      <c r="R188" s="23"/>
      <c r="S188" s="73"/>
    </row>
    <row r="189" spans="2:19" ht="21" customHeight="1" thickBot="1">
      <c r="B189" s="23" t="str">
        <f>B27</f>
        <v>George Lockwood</v>
      </c>
      <c r="C189" s="23"/>
      <c r="D189" s="23"/>
      <c r="E189" s="23"/>
      <c r="F189" s="23"/>
      <c r="G189" s="73"/>
      <c r="I189" s="23" t="str">
        <f>B27</f>
        <v>George Lockwood</v>
      </c>
      <c r="J189" s="23"/>
      <c r="K189" s="23"/>
      <c r="L189" s="23"/>
      <c r="M189" s="74"/>
      <c r="O189" s="23" t="str">
        <f>B27</f>
        <v>George Lockwood</v>
      </c>
      <c r="P189" s="23"/>
      <c r="Q189" s="23"/>
      <c r="R189" s="23"/>
      <c r="S189" s="74"/>
    </row>
    <row r="190" spans="2:19" ht="21" customHeight="1">
      <c r="B190" s="24"/>
      <c r="C190" s="53"/>
      <c r="D190" s="61"/>
      <c r="E190" s="61"/>
      <c r="G190" s="26"/>
      <c r="I190" s="24"/>
      <c r="J190" s="24"/>
      <c r="K190" s="25"/>
      <c r="L190" s="25"/>
      <c r="M190" s="26"/>
      <c r="O190" s="24"/>
      <c r="P190" s="24"/>
      <c r="Q190" s="25"/>
      <c r="R190" s="25"/>
      <c r="S190" s="26"/>
    </row>
    <row r="191" spans="2:19" ht="21" customHeight="1">
      <c r="B191" s="24"/>
      <c r="C191" s="53"/>
      <c r="D191" s="61"/>
      <c r="E191" s="61"/>
      <c r="G191" s="26"/>
      <c r="I191" s="24"/>
      <c r="J191" s="24"/>
      <c r="K191" s="25"/>
      <c r="L191" s="25"/>
      <c r="M191" s="26"/>
      <c r="O191" s="24"/>
      <c r="P191" s="24"/>
      <c r="Q191" s="25"/>
      <c r="R191" s="25"/>
      <c r="S191" s="26"/>
    </row>
    <row r="192" spans="2:19" ht="21" customHeight="1" thickBot="1">
      <c r="B192" s="24" t="str">
        <f>B30</f>
        <v>Cheltenham D</v>
      </c>
      <c r="C192" s="53"/>
      <c r="D192" s="61"/>
      <c r="E192" s="61"/>
      <c r="G192" s="26"/>
      <c r="I192" s="24" t="str">
        <f>B30</f>
        <v>Cheltenham D</v>
      </c>
      <c r="J192" s="24"/>
      <c r="K192" s="25"/>
      <c r="L192" s="25"/>
      <c r="M192" s="26"/>
      <c r="O192" s="24" t="str">
        <f>B30</f>
        <v>Cheltenham D</v>
      </c>
      <c r="P192" s="24"/>
      <c r="Q192" s="25"/>
      <c r="R192" s="25"/>
      <c r="S192" s="26"/>
    </row>
    <row r="193" spans="2:19" ht="21" customHeight="1" thickBot="1">
      <c r="B193" s="23" t="str">
        <f>B35</f>
        <v>Ollie Wilkins</v>
      </c>
      <c r="C193" s="23"/>
      <c r="D193" s="23"/>
      <c r="E193" s="23"/>
      <c r="F193" s="23"/>
      <c r="G193" s="73"/>
      <c r="I193" s="23" t="str">
        <f>B35</f>
        <v>Ollie Wilkins</v>
      </c>
      <c r="J193" s="23"/>
      <c r="K193" s="23"/>
      <c r="L193" s="23"/>
      <c r="M193" s="73"/>
      <c r="O193" s="23" t="str">
        <f>B35</f>
        <v>Ollie Wilkins</v>
      </c>
      <c r="P193" s="23"/>
      <c r="Q193" s="23"/>
      <c r="R193" s="23"/>
      <c r="S193" s="73"/>
    </row>
    <row r="194" spans="2:19" ht="21" customHeight="1" thickBot="1">
      <c r="B194" s="23" t="str">
        <f>B36</f>
        <v>nn</v>
      </c>
      <c r="C194" s="23"/>
      <c r="D194" s="23"/>
      <c r="E194" s="23"/>
      <c r="F194" s="23"/>
      <c r="G194" s="73"/>
      <c r="I194" s="23" t="str">
        <f>B36</f>
        <v>nn</v>
      </c>
      <c r="J194" s="23"/>
      <c r="K194" s="23"/>
      <c r="L194" s="23"/>
      <c r="M194" s="74"/>
      <c r="O194" s="23" t="str">
        <f>B36</f>
        <v>nn</v>
      </c>
      <c r="P194" s="23"/>
      <c r="Q194" s="23"/>
      <c r="R194" s="23"/>
      <c r="S194" s="74"/>
    </row>
    <row r="195" spans="2:19" ht="21" customHeight="1">
      <c r="B195" s="24"/>
      <c r="C195" s="53"/>
      <c r="D195" s="61"/>
      <c r="E195" s="61"/>
      <c r="G195" s="26"/>
      <c r="I195" s="24"/>
      <c r="J195" s="24"/>
      <c r="K195" s="25"/>
      <c r="L195" s="25"/>
      <c r="M195" s="26"/>
      <c r="O195" s="24"/>
      <c r="P195" s="24"/>
      <c r="Q195" s="25"/>
      <c r="R195" s="25"/>
      <c r="S195" s="26"/>
    </row>
    <row r="196" spans="2:19" ht="21" customHeight="1">
      <c r="B196" s="24"/>
      <c r="C196" s="53"/>
      <c r="D196" s="61"/>
      <c r="E196" s="61"/>
      <c r="G196" s="26"/>
      <c r="I196" s="24"/>
      <c r="J196" s="24"/>
      <c r="K196" s="25"/>
      <c r="L196" s="25"/>
      <c r="M196" s="26"/>
      <c r="O196" s="24"/>
      <c r="P196" s="24"/>
      <c r="Q196" s="25"/>
      <c r="R196" s="25"/>
      <c r="S196" s="26"/>
    </row>
    <row r="197" spans="2:19" ht="21" customHeight="1" thickBot="1">
      <c r="B197" s="24" t="str">
        <f>B39</f>
        <v>FODAC A</v>
      </c>
      <c r="C197" s="53"/>
      <c r="D197" s="61"/>
      <c r="E197" s="61"/>
      <c r="G197" s="26"/>
      <c r="I197" s="24" t="str">
        <f>B39</f>
        <v>FODAC A</v>
      </c>
      <c r="J197" s="24"/>
      <c r="K197" s="25"/>
      <c r="L197" s="25"/>
      <c r="M197" s="26"/>
      <c r="O197" s="24" t="str">
        <f>B39</f>
        <v>FODAC A</v>
      </c>
      <c r="P197" s="24"/>
      <c r="Q197" s="25"/>
      <c r="R197" s="25"/>
      <c r="S197" s="26"/>
    </row>
    <row r="198" spans="2:19" ht="21" customHeight="1" thickBot="1">
      <c r="B198" s="23" t="str">
        <f>B44</f>
        <v>Charlie Wellsted</v>
      </c>
      <c r="C198" s="23"/>
      <c r="D198" s="23"/>
      <c r="E198" s="23"/>
      <c r="F198" s="23"/>
      <c r="G198" s="73"/>
      <c r="I198" s="23" t="str">
        <f>B44</f>
        <v>Charlie Wellsted</v>
      </c>
      <c r="J198" s="23"/>
      <c r="K198" s="23"/>
      <c r="L198" s="23"/>
      <c r="M198" s="73"/>
      <c r="O198" s="23" t="str">
        <f>B44</f>
        <v>Charlie Wellsted</v>
      </c>
      <c r="P198" s="23"/>
      <c r="Q198" s="23"/>
      <c r="R198" s="23"/>
      <c r="S198" s="73"/>
    </row>
    <row r="199" spans="2:19" ht="21" customHeight="1" thickBot="1">
      <c r="B199" s="23" t="str">
        <f>B45</f>
        <v>Josh Compton</v>
      </c>
      <c r="C199" s="23"/>
      <c r="D199" s="23"/>
      <c r="E199" s="23"/>
      <c r="F199" s="23"/>
      <c r="G199" s="73"/>
      <c r="I199" s="23" t="str">
        <f>B45</f>
        <v>Josh Compton</v>
      </c>
      <c r="J199" s="23"/>
      <c r="K199" s="23"/>
      <c r="L199" s="23"/>
      <c r="M199" s="74"/>
      <c r="O199" s="23" t="str">
        <f>B45</f>
        <v>Josh Compton</v>
      </c>
      <c r="P199" s="23"/>
      <c r="Q199" s="23"/>
      <c r="R199" s="23"/>
      <c r="S199" s="74"/>
    </row>
    <row r="200" spans="2:19" ht="21" customHeight="1">
      <c r="B200" s="24"/>
      <c r="C200" s="60"/>
      <c r="D200" s="61"/>
      <c r="E200" s="61"/>
      <c r="G200" s="26"/>
      <c r="I200" s="24"/>
      <c r="J200" s="20"/>
      <c r="K200" s="25"/>
      <c r="L200" s="25"/>
      <c r="M200" s="26"/>
      <c r="O200" s="24"/>
      <c r="P200" s="20"/>
      <c r="Q200" s="25"/>
      <c r="R200" s="25"/>
      <c r="S200" s="26"/>
    </row>
    <row r="201" spans="2:19" ht="21" customHeight="1">
      <c r="B201" s="24"/>
      <c r="C201" s="53"/>
      <c r="D201" s="61"/>
      <c r="E201" s="61"/>
      <c r="G201" s="26"/>
      <c r="I201" s="24"/>
      <c r="J201" s="24"/>
      <c r="K201" s="25"/>
      <c r="L201" s="25"/>
      <c r="M201" s="26"/>
      <c r="O201" s="24"/>
      <c r="P201" s="24"/>
      <c r="Q201" s="25"/>
      <c r="R201" s="25"/>
      <c r="S201" s="26"/>
    </row>
    <row r="202" spans="2:19" ht="21" customHeight="1" thickBot="1">
      <c r="B202" s="24" t="str">
        <f>B48</f>
        <v>FODAC B</v>
      </c>
      <c r="C202" s="53"/>
      <c r="D202" s="61"/>
      <c r="E202" s="61"/>
      <c r="G202" s="26"/>
      <c r="I202" s="24" t="str">
        <f>B48</f>
        <v>FODAC B</v>
      </c>
      <c r="J202" s="24"/>
      <c r="K202" s="25"/>
      <c r="L202" s="25"/>
      <c r="M202" s="26"/>
      <c r="O202" s="24" t="str">
        <f>B48</f>
        <v>FODAC B</v>
      </c>
      <c r="P202" s="24"/>
      <c r="Q202" s="25"/>
      <c r="R202" s="25"/>
      <c r="S202" s="26"/>
    </row>
    <row r="203" spans="2:19" ht="21" customHeight="1" thickBot="1">
      <c r="B203" s="23" t="str">
        <f>B53</f>
        <v>n2</v>
      </c>
      <c r="C203" s="23"/>
      <c r="D203" s="23"/>
      <c r="E203" s="23"/>
      <c r="F203" s="23"/>
      <c r="G203" s="73"/>
      <c r="I203" s="23" t="str">
        <f>B53</f>
        <v>n2</v>
      </c>
      <c r="J203" s="23"/>
      <c r="K203" s="23"/>
      <c r="L203" s="23"/>
      <c r="M203" s="73"/>
      <c r="O203" s="23" t="str">
        <f>B53</f>
        <v>n2</v>
      </c>
      <c r="P203" s="23"/>
      <c r="Q203" s="23"/>
      <c r="R203" s="23"/>
      <c r="S203" s="73"/>
    </row>
    <row r="204" spans="2:19" ht="21" customHeight="1" thickBot="1">
      <c r="B204" s="23" t="str">
        <f>B54</f>
        <v>n3</v>
      </c>
      <c r="C204" s="23"/>
      <c r="D204" s="23"/>
      <c r="E204" s="23"/>
      <c r="F204" s="23"/>
      <c r="G204" s="73"/>
      <c r="I204" s="23" t="str">
        <f>B54</f>
        <v>n3</v>
      </c>
      <c r="J204" s="23"/>
      <c r="K204" s="23"/>
      <c r="L204" s="23"/>
      <c r="M204" s="74"/>
      <c r="O204" s="23" t="str">
        <f>B54</f>
        <v>n3</v>
      </c>
      <c r="P204" s="23"/>
      <c r="Q204" s="23"/>
      <c r="R204" s="23"/>
      <c r="S204" s="74"/>
    </row>
    <row r="205" spans="2:19" ht="21" customHeight="1">
      <c r="B205" s="42"/>
      <c r="C205" s="53"/>
      <c r="D205" s="61"/>
      <c r="E205" s="61"/>
      <c r="G205" s="26"/>
      <c r="I205" s="35"/>
      <c r="J205" s="24"/>
      <c r="K205" s="25"/>
      <c r="L205" s="25"/>
      <c r="M205" s="26"/>
      <c r="N205" s="7"/>
      <c r="O205" s="35"/>
      <c r="P205" s="24"/>
      <c r="Q205" s="25"/>
      <c r="R205" s="25"/>
      <c r="S205" s="26"/>
    </row>
    <row r="206" spans="2:19" ht="21" customHeight="1">
      <c r="B206" s="43"/>
      <c r="C206" s="53"/>
      <c r="D206" s="61"/>
      <c r="E206" s="61"/>
      <c r="G206" s="26"/>
      <c r="I206" s="36"/>
      <c r="J206" s="24"/>
      <c r="K206" s="25"/>
      <c r="L206" s="25"/>
      <c r="M206" s="26"/>
      <c r="N206" s="7"/>
      <c r="O206" s="36"/>
      <c r="P206" s="24"/>
      <c r="Q206" s="25"/>
      <c r="R206" s="25"/>
      <c r="S206" s="26"/>
    </row>
    <row r="207" spans="2:19" ht="21" customHeight="1" thickBot="1">
      <c r="B207" s="24" t="str">
        <f>$B57</f>
        <v>Gloucester</v>
      </c>
      <c r="C207" s="53"/>
      <c r="D207" s="61"/>
      <c r="E207" s="61"/>
      <c r="G207" s="26"/>
      <c r="I207" s="24" t="str">
        <f>$B57</f>
        <v>Gloucester</v>
      </c>
      <c r="J207" s="24"/>
      <c r="K207" s="25"/>
      <c r="L207" s="25"/>
      <c r="M207" s="26"/>
      <c r="N207" s="7"/>
      <c r="O207" s="24" t="str">
        <f>$B57</f>
        <v>Gloucester</v>
      </c>
      <c r="P207" s="24"/>
      <c r="Q207" s="25"/>
      <c r="R207" s="25"/>
      <c r="S207" s="26"/>
    </row>
    <row r="208" spans="2:19" ht="21" customHeight="1" thickBot="1">
      <c r="B208" s="23" t="str">
        <f>$B62</f>
        <v>Nasir Ouiles</v>
      </c>
      <c r="C208" s="23"/>
      <c r="D208" s="23"/>
      <c r="E208" s="23"/>
      <c r="F208" s="23"/>
      <c r="G208" s="73"/>
      <c r="I208" s="23" t="str">
        <f>$B62</f>
        <v>Nasir Ouiles</v>
      </c>
      <c r="J208" s="23"/>
      <c r="K208" s="23"/>
      <c r="L208" s="23"/>
      <c r="M208" s="73"/>
      <c r="N208" s="7"/>
      <c r="O208" s="23" t="str">
        <f>$B62</f>
        <v>Nasir Ouiles</v>
      </c>
      <c r="P208" s="23"/>
      <c r="Q208" s="23"/>
      <c r="R208" s="23"/>
      <c r="S208" s="73"/>
    </row>
    <row r="209" spans="2:19" ht="21" customHeight="1" thickBot="1">
      <c r="B209" s="23" t="str">
        <f>$B63</f>
        <v>Teddy Hieron</v>
      </c>
      <c r="C209" s="23"/>
      <c r="D209" s="23"/>
      <c r="E209" s="23"/>
      <c r="F209" s="23"/>
      <c r="G209" s="73"/>
      <c r="I209" s="23" t="str">
        <f>$B63</f>
        <v>Teddy Hieron</v>
      </c>
      <c r="J209" s="23"/>
      <c r="K209" s="23"/>
      <c r="L209" s="23"/>
      <c r="M209" s="74"/>
      <c r="N209" s="7"/>
      <c r="O209" s="23" t="str">
        <f>$B63</f>
        <v>Teddy Hieron</v>
      </c>
      <c r="P209" s="23"/>
      <c r="Q209" s="23"/>
      <c r="R209" s="23"/>
      <c r="S209" s="74"/>
    </row>
    <row r="210" spans="2:19" ht="21" customHeight="1">
      <c r="B210" s="24"/>
      <c r="C210" s="60"/>
      <c r="D210" s="61"/>
      <c r="E210" s="61"/>
      <c r="G210" s="26"/>
      <c r="I210" s="24"/>
      <c r="J210" s="20"/>
      <c r="K210" s="25"/>
      <c r="L210" s="25"/>
      <c r="M210" s="26"/>
      <c r="N210" s="7"/>
      <c r="O210" s="24"/>
      <c r="P210" s="20"/>
      <c r="Q210" s="25"/>
      <c r="R210" s="25"/>
      <c r="S210" s="26"/>
    </row>
    <row r="211" spans="2:19" ht="21" customHeight="1">
      <c r="B211" s="24"/>
      <c r="C211" s="53"/>
      <c r="D211" s="61"/>
      <c r="E211" s="61"/>
      <c r="G211" s="26"/>
      <c r="I211" s="24"/>
      <c r="J211" s="24"/>
      <c r="K211" s="25"/>
      <c r="L211" s="25"/>
      <c r="M211" s="26"/>
      <c r="N211" s="7"/>
      <c r="O211" s="24"/>
      <c r="P211" s="24"/>
      <c r="Q211" s="25"/>
      <c r="R211" s="25"/>
      <c r="S211" s="26"/>
    </row>
    <row r="212" spans="2:19" ht="21" customHeight="1" thickBot="1">
      <c r="B212" s="24" t="str">
        <f>$B66</f>
        <v>Chepstow</v>
      </c>
      <c r="C212" s="53"/>
      <c r="D212" s="61"/>
      <c r="E212" s="61"/>
      <c r="G212" s="26"/>
      <c r="I212" s="24" t="str">
        <f>$B66</f>
        <v>Chepstow</v>
      </c>
      <c r="J212" s="24"/>
      <c r="K212" s="25"/>
      <c r="L212" s="25"/>
      <c r="M212" s="26"/>
      <c r="N212" s="7"/>
      <c r="O212" s="24" t="str">
        <f>$B66</f>
        <v>Chepstow</v>
      </c>
      <c r="P212" s="24"/>
      <c r="Q212" s="25"/>
      <c r="R212" s="25"/>
      <c r="S212" s="26"/>
    </row>
    <row r="213" spans="2:19" ht="21" customHeight="1" thickBot="1">
      <c r="B213" s="23">
        <f>$B71</f>
        <v>0</v>
      </c>
      <c r="C213" s="23"/>
      <c r="D213" s="23"/>
      <c r="E213" s="23"/>
      <c r="F213" s="23"/>
      <c r="G213" s="73"/>
      <c r="I213" s="23">
        <f>$B71</f>
        <v>0</v>
      </c>
      <c r="J213" s="23"/>
      <c r="K213" s="23"/>
      <c r="L213" s="23"/>
      <c r="M213" s="73"/>
      <c r="N213" s="7"/>
      <c r="O213" s="23">
        <f>$B71</f>
        <v>0</v>
      </c>
      <c r="P213" s="23"/>
      <c r="Q213" s="23"/>
      <c r="R213" s="23"/>
      <c r="S213" s="73"/>
    </row>
    <row r="214" spans="2:19" ht="21" customHeight="1" thickBot="1">
      <c r="B214" s="23">
        <f>$B72</f>
        <v>0</v>
      </c>
      <c r="C214" s="23"/>
      <c r="D214" s="23"/>
      <c r="E214" s="23"/>
      <c r="F214" s="23"/>
      <c r="G214" s="73"/>
      <c r="I214" s="23">
        <f>$B72</f>
        <v>0</v>
      </c>
      <c r="J214" s="23"/>
      <c r="K214" s="23"/>
      <c r="L214" s="23"/>
      <c r="M214" s="74"/>
      <c r="N214" s="7"/>
      <c r="O214" s="23">
        <f>$B72</f>
        <v>0</v>
      </c>
      <c r="P214" s="23"/>
      <c r="Q214" s="23"/>
      <c r="R214" s="23"/>
      <c r="S214" s="74"/>
    </row>
    <row r="215" ht="21" customHeight="1">
      <c r="N215" s="7"/>
    </row>
    <row r="216" ht="21" customHeight="1"/>
    <row r="217" ht="21" customHeight="1"/>
    <row r="218" spans="1:4" ht="26.25" customHeight="1">
      <c r="A218" s="109" t="s">
        <v>91</v>
      </c>
      <c r="B218" s="109"/>
      <c r="C218" s="109"/>
      <c r="D218" s="109"/>
    </row>
    <row r="219" ht="11.25" customHeight="1">
      <c r="D219"/>
    </row>
    <row r="220" spans="1:4" ht="21" customHeight="1">
      <c r="A220" s="94" t="s">
        <v>32</v>
      </c>
      <c r="B220"/>
      <c r="C220" s="23" t="s">
        <v>14</v>
      </c>
      <c r="D220" s="23" t="s">
        <v>31</v>
      </c>
    </row>
    <row r="221" spans="1:4" ht="21" customHeight="1">
      <c r="A221" s="4" t="s">
        <v>86</v>
      </c>
      <c r="B221" s="23" t="str">
        <f>+$B$3</f>
        <v>Cheltenham A</v>
      </c>
      <c r="C221" s="23"/>
      <c r="D221" s="23"/>
    </row>
    <row r="222" spans="1:4" ht="21" customHeight="1">
      <c r="A222" s="4" t="s">
        <v>87</v>
      </c>
      <c r="B222" s="23" t="str">
        <f>+$B$39</f>
        <v>FODAC A</v>
      </c>
      <c r="C222" s="23"/>
      <c r="D222" s="23"/>
    </row>
    <row r="223" spans="1:4" ht="21" customHeight="1">
      <c r="A223" s="4" t="s">
        <v>88</v>
      </c>
      <c r="B223" s="80" t="str">
        <f>$B$57</f>
        <v>Gloucester</v>
      </c>
      <c r="C223" s="23"/>
      <c r="D223" s="23"/>
    </row>
    <row r="224" spans="1:4" ht="21" customHeight="1">
      <c r="A224" s="4" t="s">
        <v>89</v>
      </c>
      <c r="B224" s="80" t="str">
        <f>$B$66</f>
        <v>Chepstow</v>
      </c>
      <c r="C224" s="23"/>
      <c r="D224" s="23"/>
    </row>
    <row r="225" spans="2:4" ht="21" customHeight="1">
      <c r="B225" s="61"/>
      <c r="C225" s="25"/>
      <c r="D225" s="25"/>
    </row>
    <row r="226" spans="2:4" ht="21" customHeight="1">
      <c r="B226" s="61"/>
      <c r="C226" s="25"/>
      <c r="D226" s="25"/>
    </row>
    <row r="227" spans="1:4" ht="21" customHeight="1">
      <c r="A227" s="94" t="s">
        <v>33</v>
      </c>
      <c r="C227" s="23" t="s">
        <v>14</v>
      </c>
      <c r="D227" s="23" t="s">
        <v>31</v>
      </c>
    </row>
    <row r="228" spans="1:4" ht="21" customHeight="1">
      <c r="A228" s="4" t="s">
        <v>86</v>
      </c>
      <c r="B228" s="23" t="str">
        <f>+$B$12</f>
        <v>Cheltenham B</v>
      </c>
      <c r="C228" s="23"/>
      <c r="D228" s="23"/>
    </row>
    <row r="229" spans="1:4" ht="21" customHeight="1">
      <c r="A229" s="4" t="s">
        <v>87</v>
      </c>
      <c r="B229" s="23" t="str">
        <f>+$B$21</f>
        <v>Cheltenham C</v>
      </c>
      <c r="C229" s="23"/>
      <c r="D229" s="23"/>
    </row>
    <row r="230" spans="1:4" ht="21" customHeight="1">
      <c r="A230" s="4" t="s">
        <v>88</v>
      </c>
      <c r="B230" s="23" t="str">
        <f>+$B$30</f>
        <v>Cheltenham D</v>
      </c>
      <c r="C230" s="23"/>
      <c r="D230" s="23"/>
    </row>
    <row r="231" spans="1:4" ht="21" customHeight="1">
      <c r="A231" s="4" t="s">
        <v>89</v>
      </c>
      <c r="B231" s="80" t="str">
        <f>+$B$48</f>
        <v>FODAC B</v>
      </c>
      <c r="C231" s="23"/>
      <c r="D231" s="23"/>
    </row>
    <row r="232" ht="21" customHeight="1"/>
    <row r="233" ht="21" customHeight="1"/>
    <row r="234" ht="21" customHeight="1"/>
    <row r="235" ht="21" customHeight="1"/>
    <row r="236" spans="1:4" ht="21" customHeight="1">
      <c r="A236" s="109" t="s">
        <v>92</v>
      </c>
      <c r="B236" s="109"/>
      <c r="C236" s="109"/>
      <c r="D236" s="109"/>
    </row>
    <row r="237" spans="1:4" ht="11.25" customHeight="1">
      <c r="A237" s="95"/>
      <c r="B237" s="95"/>
      <c r="C237" s="95"/>
      <c r="D237" s="95"/>
    </row>
    <row r="238" spans="1:4" ht="21" customHeight="1">
      <c r="A238" s="94" t="s">
        <v>32</v>
      </c>
      <c r="B238"/>
      <c r="C238" s="23" t="s">
        <v>14</v>
      </c>
      <c r="D238" s="23" t="s">
        <v>31</v>
      </c>
    </row>
    <row r="239" spans="1:4" ht="21" customHeight="1">
      <c r="A239" s="4" t="s">
        <v>86</v>
      </c>
      <c r="B239" s="23" t="str">
        <f>+$B$3</f>
        <v>Cheltenham A</v>
      </c>
      <c r="C239" s="23"/>
      <c r="D239" s="23"/>
    </row>
    <row r="240" spans="1:4" ht="21" customHeight="1">
      <c r="A240" s="4" t="s">
        <v>87</v>
      </c>
      <c r="B240" s="23" t="str">
        <f>+$B$39</f>
        <v>FODAC A</v>
      </c>
      <c r="C240" s="23"/>
      <c r="D240" s="23"/>
    </row>
    <row r="241" spans="1:4" ht="21" customHeight="1">
      <c r="A241" s="4" t="s">
        <v>88</v>
      </c>
      <c r="B241" s="80" t="str">
        <f>$B$57</f>
        <v>Gloucester</v>
      </c>
      <c r="C241" s="23"/>
      <c r="D241" s="23"/>
    </row>
    <row r="242" spans="1:4" ht="21" customHeight="1">
      <c r="A242" s="4" t="s">
        <v>89</v>
      </c>
      <c r="B242" s="80" t="str">
        <f>$B$66</f>
        <v>Chepstow</v>
      </c>
      <c r="C242" s="23"/>
      <c r="D242" s="23"/>
    </row>
    <row r="243" spans="2:4" ht="21" customHeight="1">
      <c r="B243" s="61"/>
      <c r="C243" s="25"/>
      <c r="D243" s="25"/>
    </row>
    <row r="244" spans="2:4" ht="21" customHeight="1">
      <c r="B244" s="61"/>
      <c r="C244" s="25"/>
      <c r="D244" s="25"/>
    </row>
    <row r="245" ht="21" customHeight="1">
      <c r="A245" s="94" t="s">
        <v>33</v>
      </c>
    </row>
    <row r="246" spans="1:4" ht="21" customHeight="1">
      <c r="A246" s="4" t="s">
        <v>86</v>
      </c>
      <c r="B246" s="23" t="str">
        <f>+$B$12</f>
        <v>Cheltenham B</v>
      </c>
      <c r="C246" s="23"/>
      <c r="D246" s="23"/>
    </row>
    <row r="247" spans="1:4" ht="21" customHeight="1">
      <c r="A247" s="4" t="s">
        <v>87</v>
      </c>
      <c r="B247" s="23" t="str">
        <f>+$B$21</f>
        <v>Cheltenham C</v>
      </c>
      <c r="C247" s="23"/>
      <c r="D247" s="23"/>
    </row>
    <row r="248" spans="1:4" ht="21" customHeight="1">
      <c r="A248" s="4" t="s">
        <v>88</v>
      </c>
      <c r="B248" s="23" t="str">
        <f>+$B$30</f>
        <v>Cheltenham D</v>
      </c>
      <c r="C248" s="23"/>
      <c r="D248" s="23"/>
    </row>
    <row r="249" spans="1:4" ht="21" customHeight="1">
      <c r="A249" s="4" t="s">
        <v>89</v>
      </c>
      <c r="B249" s="80" t="str">
        <f>+$B$48</f>
        <v>FODAC B</v>
      </c>
      <c r="C249" s="23"/>
      <c r="D249" s="23"/>
    </row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</sheetData>
  <sheetProtection selectLockedCells="1" selectUnlockedCells="1"/>
  <mergeCells count="2">
    <mergeCell ref="A218:D218"/>
    <mergeCell ref="A236:D236"/>
  </mergeCells>
  <printOptions/>
  <pageMargins left="0.7" right="0.7" top="0.75" bottom="0.75" header="0.3" footer="0.3"/>
  <pageSetup fitToWidth="0" fitToHeight="1" horizontalDpi="600" verticalDpi="600" orientation="portrait" paperSize="9" r:id="rId2"/>
  <headerFooter alignWithMargins="0">
    <oddHeader>&amp;C&amp;"Times New Roman,Regular"&amp;12&amp;A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83"/>
  <sheetViews>
    <sheetView zoomScalePageLayoutView="0" workbookViewId="0" topLeftCell="A1">
      <selection activeCell="T73" sqref="T73"/>
    </sheetView>
  </sheetViews>
  <sheetFormatPr defaultColWidth="11.57421875" defaultRowHeight="12.75"/>
  <cols>
    <col min="1" max="1" width="17.8515625" style="8" customWidth="1"/>
    <col min="2" max="5" width="6.140625" style="9" customWidth="1"/>
    <col min="6" max="6" width="2.57421875" style="10" customWidth="1"/>
    <col min="7" max="7" width="17.8515625" style="9" customWidth="1"/>
    <col min="8" max="11" width="6.140625" style="9" customWidth="1"/>
    <col min="12" max="12" width="2.57421875" style="10" customWidth="1"/>
    <col min="13" max="13" width="17.8515625" style="9" customWidth="1"/>
    <col min="14" max="17" width="6.140625" style="9" customWidth="1"/>
    <col min="18" max="18" width="2.57421875" style="11" customWidth="1"/>
    <col min="19" max="19" width="17.8515625" style="9" customWidth="1"/>
    <col min="20" max="22" width="6.140625" style="8" customWidth="1"/>
    <col min="23" max="23" width="2.57421875" style="8" customWidth="1"/>
    <col min="24" max="24" width="17.8515625" style="9" customWidth="1"/>
    <col min="25" max="27" width="7.7109375" style="8" customWidth="1"/>
    <col min="28" max="28" width="2.57421875" style="8" customWidth="1"/>
    <col min="29" max="16384" width="11.57421875" style="8" customWidth="1"/>
  </cols>
  <sheetData>
    <row r="2" spans="1:28" ht="12">
      <c r="A2" s="8" t="s">
        <v>16</v>
      </c>
      <c r="B2" s="9" t="s">
        <v>48</v>
      </c>
      <c r="E2" s="9" t="s">
        <v>16</v>
      </c>
      <c r="F2" s="12"/>
      <c r="G2" s="9" t="s">
        <v>16</v>
      </c>
      <c r="H2" s="9" t="s">
        <v>56</v>
      </c>
      <c r="K2" s="9" t="s">
        <v>16</v>
      </c>
      <c r="L2" s="12"/>
      <c r="M2" s="9" t="s">
        <v>16</v>
      </c>
      <c r="N2" s="58" t="s">
        <v>55</v>
      </c>
      <c r="Q2" s="9" t="s">
        <v>16</v>
      </c>
      <c r="R2" s="13"/>
      <c r="S2" s="9" t="s">
        <v>16</v>
      </c>
      <c r="T2" s="8" t="s">
        <v>52</v>
      </c>
      <c r="W2" s="13"/>
      <c r="X2" s="9" t="s">
        <v>16</v>
      </c>
      <c r="Y2" s="8" t="s">
        <v>51</v>
      </c>
      <c r="AB2" s="13"/>
    </row>
    <row r="3" spans="2:28" ht="12">
      <c r="B3" s="8"/>
      <c r="C3" s="8"/>
      <c r="D3" s="8"/>
      <c r="E3" s="8"/>
      <c r="F3" s="12"/>
      <c r="L3" s="12"/>
      <c r="R3" s="13"/>
      <c r="T3" s="9"/>
      <c r="U3" s="9"/>
      <c r="V3" s="9"/>
      <c r="W3" s="13"/>
      <c r="Y3" s="9"/>
      <c r="Z3" s="9"/>
      <c r="AA3" s="9"/>
      <c r="AB3" s="13"/>
    </row>
    <row r="4" spans="2:28" ht="12">
      <c r="B4" s="9" t="s">
        <v>12</v>
      </c>
      <c r="D4" s="9" t="s">
        <v>40</v>
      </c>
      <c r="E4" s="9" t="s">
        <v>13</v>
      </c>
      <c r="F4" s="12"/>
      <c r="H4" s="9" t="s">
        <v>12</v>
      </c>
      <c r="J4" s="9" t="s">
        <v>40</v>
      </c>
      <c r="K4" s="9" t="s">
        <v>13</v>
      </c>
      <c r="L4" s="12"/>
      <c r="N4" s="9" t="s">
        <v>12</v>
      </c>
      <c r="P4" s="9" t="s">
        <v>40</v>
      </c>
      <c r="Q4" s="9" t="s">
        <v>13</v>
      </c>
      <c r="R4" s="13"/>
      <c r="T4" s="8" t="s">
        <v>14</v>
      </c>
      <c r="U4" s="9" t="s">
        <v>40</v>
      </c>
      <c r="V4" s="8" t="s">
        <v>13</v>
      </c>
      <c r="W4" s="13"/>
      <c r="Y4" s="8" t="s">
        <v>14</v>
      </c>
      <c r="Z4" s="9" t="s">
        <v>40</v>
      </c>
      <c r="AA4" s="8" t="s">
        <v>13</v>
      </c>
      <c r="AB4" s="13"/>
    </row>
    <row r="5" spans="1:28" ht="12">
      <c r="A5" s="8" t="str">
        <f>+BoysU11!B3</f>
        <v>Cheltenham A</v>
      </c>
      <c r="C5" s="44">
        <f>SUM(B6:B11)</f>
        <v>10.969999999999999</v>
      </c>
      <c r="D5" s="10">
        <f>RANK(C5,C$5:C$68,0)</f>
        <v>1</v>
      </c>
      <c r="E5" s="14">
        <f>COUNT(D$5:D$68)+1-D5</f>
        <v>8</v>
      </c>
      <c r="F5" s="12"/>
      <c r="G5" s="8" t="str">
        <f>+BoysU11!B3</f>
        <v>Cheltenham A</v>
      </c>
      <c r="I5" s="44">
        <f>SUM(H6:H11)</f>
        <v>188</v>
      </c>
      <c r="J5" s="10">
        <f>RANK(I5,I$5:I$68,0)</f>
        <v>3</v>
      </c>
      <c r="K5" s="14">
        <f>COUNT(J$5:J$68)+1-J5</f>
        <v>6</v>
      </c>
      <c r="L5" s="12"/>
      <c r="M5" s="8" t="str">
        <f>+BoysU11!$B3</f>
        <v>Cheltenham A</v>
      </c>
      <c r="O5" s="44">
        <f>SUM(N6:N11)</f>
        <v>31</v>
      </c>
      <c r="P5" s="10">
        <f>RANK(O5,O$5:O$68,0)</f>
        <v>1</v>
      </c>
      <c r="Q5" s="14">
        <f>COUNT(P$5:P$68)+1-P5</f>
        <v>8</v>
      </c>
      <c r="R5" s="13"/>
      <c r="S5" s="69" t="str">
        <f>+BoysU11!$B3</f>
        <v>Cheltenham A</v>
      </c>
      <c r="T5" s="97">
        <v>51.31</v>
      </c>
      <c r="U5" s="10">
        <f>RANK(T5,T$5:T$68,1)</f>
        <v>1</v>
      </c>
      <c r="V5" s="14">
        <f>COUNT(U$5:U$68)+1-U5</f>
        <v>8</v>
      </c>
      <c r="W5" s="13"/>
      <c r="X5" s="69" t="str">
        <f>+BoysU11!$B3</f>
        <v>Cheltenham A</v>
      </c>
      <c r="Y5" s="97">
        <v>52.75</v>
      </c>
      <c r="Z5" s="10">
        <f>RANK(Y5,Y$5:Y$68,1)</f>
        <v>1</v>
      </c>
      <c r="AA5" s="14">
        <f>COUNT(Z$5:Z$68)+1-Z5</f>
        <v>8</v>
      </c>
      <c r="AB5" s="13"/>
    </row>
    <row r="6" spans="1:28" ht="12">
      <c r="A6" s="8" t="str">
        <f>+BoysU11!B4</f>
        <v>Sam Cotton</v>
      </c>
      <c r="B6" s="9">
        <v>1.83</v>
      </c>
      <c r="D6" s="10"/>
      <c r="F6" s="12"/>
      <c r="G6" s="8" t="str">
        <f>+BoysU11!B4</f>
        <v>Sam Cotton</v>
      </c>
      <c r="H6" s="9">
        <v>24</v>
      </c>
      <c r="J6" s="10"/>
      <c r="L6" s="12"/>
      <c r="M6" s="8" t="str">
        <f>+BoysU11!B4</f>
        <v>Sam Cotton</v>
      </c>
      <c r="N6" s="9">
        <v>4.5</v>
      </c>
      <c r="P6" s="10"/>
      <c r="R6" s="13"/>
      <c r="S6" s="15"/>
      <c r="U6" s="9"/>
      <c r="V6" s="9"/>
      <c r="W6" s="13"/>
      <c r="X6" s="15"/>
      <c r="Z6" s="9"/>
      <c r="AA6" s="9"/>
      <c r="AB6" s="13"/>
    </row>
    <row r="7" spans="1:28" ht="12">
      <c r="A7" s="8" t="str">
        <f>+BoysU11!B5</f>
        <v>Harry Ineson</v>
      </c>
      <c r="B7" s="9">
        <v>1.86</v>
      </c>
      <c r="D7" s="10"/>
      <c r="F7" s="12"/>
      <c r="G7" s="8" t="str">
        <f>+BoysU11!B5</f>
        <v>Harry Ineson</v>
      </c>
      <c r="H7" s="9">
        <v>43</v>
      </c>
      <c r="J7" s="10"/>
      <c r="L7" s="12"/>
      <c r="M7" s="8" t="str">
        <f>+BoysU11!B5</f>
        <v>Harry Ineson</v>
      </c>
      <c r="N7" s="9">
        <v>5</v>
      </c>
      <c r="P7" s="10"/>
      <c r="R7" s="13"/>
      <c r="S7" s="15"/>
      <c r="U7" s="9"/>
      <c r="V7" s="9"/>
      <c r="W7" s="13"/>
      <c r="X7" s="15"/>
      <c r="Z7" s="9"/>
      <c r="AA7" s="9"/>
      <c r="AB7" s="13"/>
    </row>
    <row r="8" spans="1:28" ht="12">
      <c r="A8" s="8" t="str">
        <f>+BoysU11!B6</f>
        <v>Barney Shaw</v>
      </c>
      <c r="B8" s="9">
        <v>1.98</v>
      </c>
      <c r="D8" s="10"/>
      <c r="F8" s="12"/>
      <c r="G8" s="8" t="str">
        <f>+BoysU11!B6</f>
        <v>Barney Shaw</v>
      </c>
      <c r="H8" s="9">
        <v>36</v>
      </c>
      <c r="J8" s="10"/>
      <c r="L8" s="12"/>
      <c r="M8" s="8" t="str">
        <f>+BoysU11!B6</f>
        <v>Barney Shaw</v>
      </c>
      <c r="N8" s="9">
        <v>5.75</v>
      </c>
      <c r="P8" s="10"/>
      <c r="R8" s="13"/>
      <c r="S8" s="15"/>
      <c r="U8" s="9"/>
      <c r="V8" s="9"/>
      <c r="W8" s="13"/>
      <c r="X8" s="15"/>
      <c r="Z8" s="9"/>
      <c r="AA8" s="9"/>
      <c r="AB8" s="13"/>
    </row>
    <row r="9" spans="1:28" ht="12">
      <c r="A9" s="8" t="str">
        <f>+BoysU11!B7</f>
        <v>Tom Webster</v>
      </c>
      <c r="B9" s="9">
        <v>1.74</v>
      </c>
      <c r="D9" s="10"/>
      <c r="F9" s="12"/>
      <c r="G9" s="8" t="str">
        <f>+BoysU11!B7</f>
        <v>Tom Webster</v>
      </c>
      <c r="H9" s="9">
        <v>44</v>
      </c>
      <c r="J9" s="10"/>
      <c r="L9" s="12"/>
      <c r="M9" s="8" t="str">
        <f>+BoysU11!B7</f>
        <v>Tom Webster</v>
      </c>
      <c r="N9" s="9">
        <v>5.5</v>
      </c>
      <c r="P9" s="10"/>
      <c r="R9" s="13"/>
      <c r="S9" s="15"/>
      <c r="U9" s="9"/>
      <c r="V9" s="9"/>
      <c r="W9" s="13"/>
      <c r="X9" s="15"/>
      <c r="Z9" s="9"/>
      <c r="AA9" s="9"/>
      <c r="AB9" s="13"/>
    </row>
    <row r="10" spans="1:28" ht="12">
      <c r="A10" s="8" t="str">
        <f>+BoysU11!B8</f>
        <v>Connor Hilton</v>
      </c>
      <c r="B10" s="9">
        <v>1.86</v>
      </c>
      <c r="D10" s="10"/>
      <c r="F10" s="12"/>
      <c r="G10" s="8" t="str">
        <f>+BoysU11!B8</f>
        <v>Connor Hilton</v>
      </c>
      <c r="H10" s="9">
        <v>23</v>
      </c>
      <c r="J10" s="10"/>
      <c r="L10" s="12"/>
      <c r="M10" s="8" t="str">
        <f>+BoysU11!B8</f>
        <v>Connor Hilton</v>
      </c>
      <c r="N10" s="9">
        <v>6.25</v>
      </c>
      <c r="P10" s="10"/>
      <c r="R10" s="13"/>
      <c r="S10" s="15"/>
      <c r="U10" s="9"/>
      <c r="V10" s="9"/>
      <c r="W10" s="13"/>
      <c r="X10" s="15"/>
      <c r="Z10" s="9"/>
      <c r="AA10" s="9"/>
      <c r="AB10" s="13"/>
    </row>
    <row r="11" spans="1:28" ht="12">
      <c r="A11" s="8" t="str">
        <f>+BoysU11!B9</f>
        <v>George Hemus</v>
      </c>
      <c r="B11" s="9">
        <v>1.7</v>
      </c>
      <c r="D11" s="10"/>
      <c r="F11" s="12"/>
      <c r="G11" s="8" t="str">
        <f>+BoysU11!B9</f>
        <v>George Hemus</v>
      </c>
      <c r="H11" s="9">
        <v>18</v>
      </c>
      <c r="J11" s="10"/>
      <c r="L11" s="12"/>
      <c r="M11" s="8" t="str">
        <f>+BoysU11!B9</f>
        <v>George Hemus</v>
      </c>
      <c r="N11" s="9">
        <v>4</v>
      </c>
      <c r="P11" s="10"/>
      <c r="R11" s="13"/>
      <c r="S11" s="15"/>
      <c r="U11" s="9"/>
      <c r="V11" s="9"/>
      <c r="W11" s="13"/>
      <c r="X11" s="15"/>
      <c r="Z11" s="9"/>
      <c r="AA11" s="9"/>
      <c r="AB11" s="13"/>
    </row>
    <row r="12" spans="4:28" ht="12">
      <c r="D12" s="10"/>
      <c r="F12" s="12"/>
      <c r="G12" s="8"/>
      <c r="J12" s="10"/>
      <c r="L12" s="12"/>
      <c r="M12" s="8"/>
      <c r="P12" s="10"/>
      <c r="R12" s="13"/>
      <c r="S12" s="8" t="s">
        <v>14</v>
      </c>
      <c r="U12" s="9"/>
      <c r="V12" s="9"/>
      <c r="W12" s="13"/>
      <c r="X12" s="8" t="s">
        <v>14</v>
      </c>
      <c r="Z12" s="9"/>
      <c r="AA12" s="9"/>
      <c r="AB12" s="13"/>
    </row>
    <row r="13" spans="3:28" ht="12">
      <c r="C13" s="45"/>
      <c r="D13" s="46"/>
      <c r="F13" s="12"/>
      <c r="G13" s="8"/>
      <c r="I13" s="45"/>
      <c r="J13" s="46"/>
      <c r="L13" s="12"/>
      <c r="M13" s="8"/>
      <c r="O13" s="45"/>
      <c r="P13" s="46"/>
      <c r="R13" s="13"/>
      <c r="S13" s="8"/>
      <c r="U13" s="45"/>
      <c r="V13" s="9"/>
      <c r="W13" s="13"/>
      <c r="X13" s="8"/>
      <c r="Z13" s="45"/>
      <c r="AA13" s="9"/>
      <c r="AB13" s="13"/>
    </row>
    <row r="14" spans="1:28" ht="12">
      <c r="A14" s="8" t="str">
        <f>+BoysU11!B12</f>
        <v>Cheltenham B</v>
      </c>
      <c r="C14" s="44">
        <f>SUM(B15:B20)</f>
        <v>9.52</v>
      </c>
      <c r="D14" s="10">
        <f>RANK(C14,C$5:C$68,0)</f>
        <v>2</v>
      </c>
      <c r="E14" s="14">
        <f>COUNT(D$5:D$68)+1-D14</f>
        <v>7</v>
      </c>
      <c r="F14" s="12"/>
      <c r="G14" s="8" t="str">
        <f>+BoysU11!B12</f>
        <v>Cheltenham B</v>
      </c>
      <c r="I14" s="44">
        <f>SUM(H15:H20)</f>
        <v>173</v>
      </c>
      <c r="J14" s="10">
        <f>RANK(I14,I$5:I$68,0)</f>
        <v>4</v>
      </c>
      <c r="K14" s="14">
        <f>COUNT(J$5:J$68)+1-J14</f>
        <v>5</v>
      </c>
      <c r="L14" s="12"/>
      <c r="M14" s="8" t="str">
        <f>+BoysU11!$B12</f>
        <v>Cheltenham B</v>
      </c>
      <c r="O14" s="44">
        <f>SUM(N15:N20)</f>
        <v>26.75</v>
      </c>
      <c r="P14" s="10">
        <f>RANK(O14,O$5:O$68,0)</f>
        <v>4</v>
      </c>
      <c r="Q14" s="14">
        <f>COUNT(P$5:P$68)+1-P14</f>
        <v>5</v>
      </c>
      <c r="R14" s="13"/>
      <c r="S14" s="69" t="str">
        <f>+BoysU11!$B12</f>
        <v>Cheltenham B</v>
      </c>
      <c r="T14" s="97">
        <v>56.87</v>
      </c>
      <c r="U14" s="10">
        <f>RANK(T14,T$5:T$68,1)</f>
        <v>4</v>
      </c>
      <c r="V14" s="14">
        <f>COUNT(U$5:U$68)+1-U14</f>
        <v>5</v>
      </c>
      <c r="W14" s="13"/>
      <c r="X14" s="69" t="str">
        <f>+BoysU11!$B12</f>
        <v>Cheltenham B</v>
      </c>
      <c r="Y14" s="97">
        <v>55.23</v>
      </c>
      <c r="Z14" s="10">
        <f>RANK(Y14,Y$5:Y$68,1)</f>
        <v>3</v>
      </c>
      <c r="AA14" s="14">
        <f>COUNT(Z$5:Z$68)+1-Z14</f>
        <v>6</v>
      </c>
      <c r="AB14" s="13"/>
    </row>
    <row r="15" spans="1:28" ht="12">
      <c r="A15" s="8" t="str">
        <f>+BoysU11!B13</f>
        <v>Joe Stocks</v>
      </c>
      <c r="B15" s="9">
        <v>1.56</v>
      </c>
      <c r="C15" s="45"/>
      <c r="D15" s="46"/>
      <c r="F15" s="12"/>
      <c r="G15" s="8" t="str">
        <f>+BoysU11!B13</f>
        <v>Joe Stocks</v>
      </c>
      <c r="H15" s="9">
        <v>44</v>
      </c>
      <c r="I15" s="45"/>
      <c r="J15" s="46"/>
      <c r="L15" s="12"/>
      <c r="M15" s="8" t="str">
        <f>+BoysU11!B13</f>
        <v>Joe Stocks</v>
      </c>
      <c r="N15" s="9">
        <v>4</v>
      </c>
      <c r="O15" s="45"/>
      <c r="P15" s="46"/>
      <c r="R15" s="13"/>
      <c r="S15" s="15"/>
      <c r="U15" s="45"/>
      <c r="V15" s="9"/>
      <c r="W15" s="13"/>
      <c r="X15" s="15"/>
      <c r="Z15" s="45"/>
      <c r="AA15" s="9"/>
      <c r="AB15" s="13"/>
    </row>
    <row r="16" spans="1:28" ht="12">
      <c r="A16" s="8" t="str">
        <f>+BoysU11!B14</f>
        <v>Evan Bowen</v>
      </c>
      <c r="B16" s="9">
        <v>1.64</v>
      </c>
      <c r="C16" s="45"/>
      <c r="D16" s="46"/>
      <c r="F16" s="12"/>
      <c r="G16" s="8" t="str">
        <f>+BoysU11!B14</f>
        <v>Evan Bowen</v>
      </c>
      <c r="H16" s="9">
        <v>22</v>
      </c>
      <c r="I16" s="45"/>
      <c r="J16" s="46"/>
      <c r="L16" s="12"/>
      <c r="M16" s="8" t="str">
        <f>+BoysU11!B14</f>
        <v>Evan Bowen</v>
      </c>
      <c r="N16" s="9">
        <v>4.5</v>
      </c>
      <c r="O16" s="45"/>
      <c r="P16" s="46"/>
      <c r="R16" s="13"/>
      <c r="S16" s="15"/>
      <c r="U16" s="45"/>
      <c r="V16" s="9"/>
      <c r="W16" s="13"/>
      <c r="X16" s="15"/>
      <c r="Z16" s="45"/>
      <c r="AA16" s="9"/>
      <c r="AB16" s="13"/>
    </row>
    <row r="17" spans="1:28" ht="12">
      <c r="A17" s="8" t="str">
        <f>+BoysU11!B15</f>
        <v>Albie Chambers</v>
      </c>
      <c r="B17" s="9">
        <v>1.56</v>
      </c>
      <c r="C17" s="45"/>
      <c r="D17" s="46"/>
      <c r="F17" s="12"/>
      <c r="G17" s="8" t="str">
        <f>+BoysU11!B15</f>
        <v>Albie Chambers</v>
      </c>
      <c r="H17" s="9">
        <v>34</v>
      </c>
      <c r="I17" s="45"/>
      <c r="J17" s="46"/>
      <c r="L17" s="12"/>
      <c r="M17" s="8" t="str">
        <f>+BoysU11!B15</f>
        <v>Albie Chambers</v>
      </c>
      <c r="N17" s="9">
        <v>4.5</v>
      </c>
      <c r="O17" s="45"/>
      <c r="P17" s="46"/>
      <c r="R17" s="13"/>
      <c r="S17" s="15"/>
      <c r="U17" s="45"/>
      <c r="V17" s="9"/>
      <c r="W17" s="13"/>
      <c r="X17" s="15"/>
      <c r="Z17" s="45"/>
      <c r="AA17" s="9"/>
      <c r="AB17" s="13"/>
    </row>
    <row r="18" spans="1:28" ht="12">
      <c r="A18" s="8" t="str">
        <f>+BoysU11!B16</f>
        <v>Jack Tanski</v>
      </c>
      <c r="B18" s="9">
        <v>1.74</v>
      </c>
      <c r="C18" s="45"/>
      <c r="D18" s="46"/>
      <c r="F18" s="12"/>
      <c r="G18" s="8" t="str">
        <f>+BoysU11!B16</f>
        <v>Jack Tanski</v>
      </c>
      <c r="H18" s="9">
        <v>23.5</v>
      </c>
      <c r="I18" s="45"/>
      <c r="J18" s="46"/>
      <c r="L18" s="12"/>
      <c r="M18" s="8" t="str">
        <f>+BoysU11!B16</f>
        <v>Jack Tanski</v>
      </c>
      <c r="N18" s="9">
        <v>4.75</v>
      </c>
      <c r="O18" s="45"/>
      <c r="P18" s="46"/>
      <c r="R18" s="13"/>
      <c r="S18" s="15"/>
      <c r="U18" s="45"/>
      <c r="V18" s="9"/>
      <c r="W18" s="13"/>
      <c r="X18" s="15"/>
      <c r="Z18" s="45"/>
      <c r="AA18" s="9"/>
      <c r="AB18" s="13"/>
    </row>
    <row r="19" spans="1:28" ht="12">
      <c r="A19" s="8" t="str">
        <f>+BoysU11!B17</f>
        <v>Seth Rodrigues</v>
      </c>
      <c r="B19" s="9">
        <v>1.56</v>
      </c>
      <c r="C19" s="45"/>
      <c r="D19" s="46"/>
      <c r="F19" s="12"/>
      <c r="G19" s="8" t="str">
        <f>+BoysU11!B17</f>
        <v>Seth Rodrigues</v>
      </c>
      <c r="H19" s="9">
        <v>16</v>
      </c>
      <c r="I19" s="45"/>
      <c r="J19" s="46"/>
      <c r="L19" s="12"/>
      <c r="M19" s="8" t="str">
        <f>+BoysU11!B17</f>
        <v>Seth Rodrigues</v>
      </c>
      <c r="N19" s="9">
        <v>4.5</v>
      </c>
      <c r="O19" s="45"/>
      <c r="P19" s="46"/>
      <c r="R19" s="13"/>
      <c r="S19" s="15"/>
      <c r="U19" s="45"/>
      <c r="V19" s="9"/>
      <c r="W19" s="13"/>
      <c r="X19" s="15"/>
      <c r="Z19" s="45"/>
      <c r="AA19" s="9"/>
      <c r="AB19" s="13"/>
    </row>
    <row r="20" spans="1:28" ht="12">
      <c r="A20" s="8" t="str">
        <f>+BoysU11!B18</f>
        <v>Ben Craxford</v>
      </c>
      <c r="B20" s="9">
        <v>1.46</v>
      </c>
      <c r="C20" s="45"/>
      <c r="D20" s="46"/>
      <c r="F20" s="12"/>
      <c r="G20" s="8" t="str">
        <f>+BoysU11!B18</f>
        <v>Ben Craxford</v>
      </c>
      <c r="H20" s="9">
        <v>33.5</v>
      </c>
      <c r="I20" s="45"/>
      <c r="J20" s="46"/>
      <c r="L20" s="12"/>
      <c r="M20" s="8" t="str">
        <f>+BoysU11!B18</f>
        <v>Ben Craxford</v>
      </c>
      <c r="N20" s="9">
        <v>4.5</v>
      </c>
      <c r="O20" s="45"/>
      <c r="P20" s="46"/>
      <c r="R20" s="13"/>
      <c r="S20" s="15"/>
      <c r="U20" s="45"/>
      <c r="V20" s="9"/>
      <c r="W20" s="13"/>
      <c r="X20" s="15"/>
      <c r="Z20" s="45"/>
      <c r="AA20" s="9"/>
      <c r="AB20" s="13"/>
    </row>
    <row r="21" spans="4:28" ht="12">
      <c r="D21" s="10"/>
      <c r="F21" s="12"/>
      <c r="G21" s="8"/>
      <c r="J21" s="10"/>
      <c r="L21" s="12"/>
      <c r="M21" s="8"/>
      <c r="P21" s="10"/>
      <c r="R21" s="13"/>
      <c r="S21" s="8" t="s">
        <v>14</v>
      </c>
      <c r="U21" s="9"/>
      <c r="V21" s="9"/>
      <c r="W21" s="13"/>
      <c r="X21" s="8" t="s">
        <v>14</v>
      </c>
      <c r="Z21" s="9"/>
      <c r="AA21" s="9"/>
      <c r="AB21" s="13"/>
    </row>
    <row r="22" spans="3:28" ht="12">
      <c r="C22" s="45"/>
      <c r="D22" s="46"/>
      <c r="F22" s="12"/>
      <c r="G22" s="8"/>
      <c r="I22" s="45"/>
      <c r="J22" s="46"/>
      <c r="L22" s="12"/>
      <c r="M22" s="8"/>
      <c r="O22" s="45"/>
      <c r="P22" s="46"/>
      <c r="R22" s="13"/>
      <c r="S22" s="8"/>
      <c r="U22" s="45"/>
      <c r="V22" s="9"/>
      <c r="W22" s="13"/>
      <c r="X22" s="8"/>
      <c r="Z22" s="45"/>
      <c r="AA22" s="9"/>
      <c r="AB22" s="13"/>
    </row>
    <row r="23" spans="1:28" ht="12">
      <c r="A23" s="8" t="str">
        <f>+BoysU11!B21</f>
        <v>Cheltenham C</v>
      </c>
      <c r="C23" s="44">
        <f>SUM(B24:B29)</f>
        <v>9.12</v>
      </c>
      <c r="D23" s="10">
        <f>RANK(C23,C$5:C$68,0)</f>
        <v>5</v>
      </c>
      <c r="E23" s="14">
        <f>COUNT(D$5:D$68)+1-D23</f>
        <v>4</v>
      </c>
      <c r="F23" s="12"/>
      <c r="G23" s="8" t="str">
        <f>+BoysU11!B21</f>
        <v>Cheltenham C</v>
      </c>
      <c r="I23" s="44">
        <f>SUM(H24:H29)</f>
        <v>204</v>
      </c>
      <c r="J23" s="10">
        <f>RANK(I23,I$5:I$68,0)</f>
        <v>1</v>
      </c>
      <c r="K23" s="14">
        <f>COUNT(J$5:J$68)+1-J23</f>
        <v>8</v>
      </c>
      <c r="L23" s="12"/>
      <c r="M23" s="8" t="str">
        <f>+BoysU11!$B21</f>
        <v>Cheltenham C</v>
      </c>
      <c r="O23" s="44">
        <f>SUM(N24:N29)</f>
        <v>27</v>
      </c>
      <c r="P23" s="10">
        <f>RANK(O23,O$5:O$68,0)</f>
        <v>3</v>
      </c>
      <c r="Q23" s="14">
        <f>COUNT(P$5:P$68)+1-P23</f>
        <v>6</v>
      </c>
      <c r="R23" s="13"/>
      <c r="S23" s="69" t="str">
        <f>+BoysU11!$B21</f>
        <v>Cheltenham C</v>
      </c>
      <c r="T23" s="97">
        <v>59.63</v>
      </c>
      <c r="U23" s="10">
        <f>RANK(T23,T$5:T$68,1)</f>
        <v>5</v>
      </c>
      <c r="V23" s="14">
        <f>COUNT(U$5:U$68)+1-U23</f>
        <v>4</v>
      </c>
      <c r="W23" s="13"/>
      <c r="X23" s="69" t="str">
        <f>+BoysU11!$B21</f>
        <v>Cheltenham C</v>
      </c>
      <c r="Y23" s="97">
        <v>56.38</v>
      </c>
      <c r="Z23" s="10">
        <f>RANK(Y23,Y$5:Y$68,1)</f>
        <v>5</v>
      </c>
      <c r="AA23" s="14">
        <f>COUNT(Z$5:Z$68)+1-Z23</f>
        <v>4</v>
      </c>
      <c r="AB23" s="13"/>
    </row>
    <row r="24" spans="1:28" ht="12">
      <c r="A24" s="8" t="str">
        <f>+BoysU11!B22</f>
        <v>Will Townsend</v>
      </c>
      <c r="B24" s="9">
        <v>1.64</v>
      </c>
      <c r="C24" s="45"/>
      <c r="D24" s="46"/>
      <c r="F24" s="12"/>
      <c r="G24" s="8" t="str">
        <f>+BoysU11!B22</f>
        <v>Will Townsend</v>
      </c>
      <c r="H24" s="9">
        <v>43</v>
      </c>
      <c r="I24" s="45"/>
      <c r="J24" s="46"/>
      <c r="L24" s="12"/>
      <c r="M24" s="8" t="str">
        <f>+BoysU11!B22</f>
        <v>Will Townsend</v>
      </c>
      <c r="N24" s="9">
        <v>5</v>
      </c>
      <c r="O24" s="45"/>
      <c r="P24" s="46"/>
      <c r="R24" s="13"/>
      <c r="S24" s="15"/>
      <c r="U24" s="45"/>
      <c r="V24" s="9"/>
      <c r="W24" s="13"/>
      <c r="X24" s="15"/>
      <c r="Z24" s="45"/>
      <c r="AA24" s="9"/>
      <c r="AB24" s="13"/>
    </row>
    <row r="25" spans="1:28" ht="12">
      <c r="A25" s="8" t="str">
        <f>+BoysU11!B23</f>
        <v>Pablo Cox-Sonora</v>
      </c>
      <c r="B25" s="9">
        <v>1.64</v>
      </c>
      <c r="C25" s="45"/>
      <c r="D25" s="46"/>
      <c r="F25" s="12"/>
      <c r="G25" s="8" t="str">
        <f>+BoysU11!B23</f>
        <v>Pablo Cox-Sonora</v>
      </c>
      <c r="H25" s="9">
        <v>45</v>
      </c>
      <c r="I25" s="45"/>
      <c r="J25" s="46"/>
      <c r="L25" s="12"/>
      <c r="M25" s="8" t="str">
        <f>+BoysU11!B23</f>
        <v>Pablo Cox-Sonora</v>
      </c>
      <c r="N25" s="9">
        <v>4.75</v>
      </c>
      <c r="O25" s="45"/>
      <c r="P25" s="46"/>
      <c r="R25" s="13"/>
      <c r="S25" s="15"/>
      <c r="U25" s="45"/>
      <c r="V25" s="9"/>
      <c r="W25" s="13"/>
      <c r="X25" s="15"/>
      <c r="Z25" s="45"/>
      <c r="AA25" s="9"/>
      <c r="AB25" s="13"/>
    </row>
    <row r="26" spans="1:28" ht="12">
      <c r="A26" s="8" t="str">
        <f>+BoysU11!B24</f>
        <v>Hamish Mackenzie</v>
      </c>
      <c r="B26" s="9">
        <v>1.4</v>
      </c>
      <c r="C26" s="45"/>
      <c r="D26" s="46"/>
      <c r="F26" s="12"/>
      <c r="G26" s="8" t="str">
        <f>+BoysU11!B24</f>
        <v>Hamish Mackenzie</v>
      </c>
      <c r="H26" s="9">
        <v>36</v>
      </c>
      <c r="I26" s="45"/>
      <c r="J26" s="46"/>
      <c r="L26" s="12"/>
      <c r="M26" s="8" t="str">
        <f>+BoysU11!B24</f>
        <v>Hamish Mackenzie</v>
      </c>
      <c r="N26" s="9">
        <v>4.5</v>
      </c>
      <c r="O26" s="45"/>
      <c r="P26" s="46"/>
      <c r="R26" s="13"/>
      <c r="S26" s="15"/>
      <c r="U26" s="45"/>
      <c r="V26" s="9"/>
      <c r="W26" s="13"/>
      <c r="X26" s="15"/>
      <c r="Z26" s="45"/>
      <c r="AA26" s="9"/>
      <c r="AB26" s="13"/>
    </row>
    <row r="27" spans="1:28" ht="12">
      <c r="A27" s="8" t="str">
        <f>+BoysU11!B25</f>
        <v>Hamish Jeavons</v>
      </c>
      <c r="B27" s="9">
        <v>1.42</v>
      </c>
      <c r="C27" s="45"/>
      <c r="D27" s="46"/>
      <c r="F27" s="12"/>
      <c r="G27" s="8" t="str">
        <f>+BoysU11!B25</f>
        <v>Hamish Jeavons</v>
      </c>
      <c r="H27" s="9">
        <v>44</v>
      </c>
      <c r="I27" s="45"/>
      <c r="J27" s="46"/>
      <c r="L27" s="12"/>
      <c r="M27" s="8" t="str">
        <f>+BoysU11!B25</f>
        <v>Hamish Jeavons</v>
      </c>
      <c r="N27" s="9">
        <v>3.75</v>
      </c>
      <c r="O27" s="45"/>
      <c r="P27" s="46"/>
      <c r="R27" s="13"/>
      <c r="S27" s="15"/>
      <c r="U27" s="45"/>
      <c r="V27" s="9"/>
      <c r="W27" s="13"/>
      <c r="X27" s="15"/>
      <c r="Z27" s="45"/>
      <c r="AA27" s="9"/>
      <c r="AB27" s="13"/>
    </row>
    <row r="28" spans="1:28" ht="12">
      <c r="A28" s="8" t="str">
        <f>+BoysU11!B26</f>
        <v>Harry Goodlock</v>
      </c>
      <c r="B28" s="9">
        <v>1.62</v>
      </c>
      <c r="C28" s="45"/>
      <c r="D28" s="46"/>
      <c r="F28" s="12"/>
      <c r="G28" s="8" t="str">
        <f>+BoysU11!B26</f>
        <v>Harry Goodlock</v>
      </c>
      <c r="H28" s="9">
        <v>19</v>
      </c>
      <c r="I28" s="45"/>
      <c r="J28" s="46"/>
      <c r="L28" s="12"/>
      <c r="M28" s="8" t="str">
        <f>+BoysU11!B26</f>
        <v>Harry Goodlock</v>
      </c>
      <c r="N28" s="9">
        <v>5</v>
      </c>
      <c r="O28" s="45"/>
      <c r="P28" s="46"/>
      <c r="R28" s="13"/>
      <c r="S28" s="15"/>
      <c r="U28" s="45"/>
      <c r="V28" s="9"/>
      <c r="W28" s="13"/>
      <c r="X28" s="15"/>
      <c r="Z28" s="45"/>
      <c r="AA28" s="9"/>
      <c r="AB28" s="13"/>
    </row>
    <row r="29" spans="1:28" ht="12">
      <c r="A29" s="8" t="str">
        <f>+BoysU11!B27</f>
        <v>George Lockwood</v>
      </c>
      <c r="B29" s="9">
        <v>1.4</v>
      </c>
      <c r="C29" s="45"/>
      <c r="D29" s="46"/>
      <c r="F29" s="12"/>
      <c r="G29" s="8" t="str">
        <f>+BoysU11!B27</f>
        <v>George Lockwood</v>
      </c>
      <c r="H29" s="9">
        <v>17</v>
      </c>
      <c r="I29" s="45"/>
      <c r="J29" s="46"/>
      <c r="L29" s="12"/>
      <c r="M29" s="8" t="str">
        <f>+BoysU11!B27</f>
        <v>George Lockwood</v>
      </c>
      <c r="N29" s="9">
        <v>4</v>
      </c>
      <c r="O29" s="45"/>
      <c r="P29" s="46"/>
      <c r="R29" s="13"/>
      <c r="S29" s="15"/>
      <c r="U29" s="45"/>
      <c r="V29" s="9"/>
      <c r="W29" s="13"/>
      <c r="X29" s="15"/>
      <c r="Z29" s="45"/>
      <c r="AA29" s="9"/>
      <c r="AB29" s="13"/>
    </row>
    <row r="30" spans="4:28" ht="12">
      <c r="D30" s="10"/>
      <c r="F30" s="12"/>
      <c r="G30" s="8"/>
      <c r="J30" s="10"/>
      <c r="L30" s="12"/>
      <c r="M30" s="8"/>
      <c r="P30" s="10"/>
      <c r="R30" s="13"/>
      <c r="S30" s="8" t="s">
        <v>14</v>
      </c>
      <c r="U30" s="9"/>
      <c r="V30" s="9"/>
      <c r="W30" s="13"/>
      <c r="X30" s="8" t="s">
        <v>14</v>
      </c>
      <c r="Z30" s="9"/>
      <c r="AA30" s="9"/>
      <c r="AB30" s="13"/>
    </row>
    <row r="31" spans="3:28" ht="12">
      <c r="C31" s="45"/>
      <c r="D31" s="46"/>
      <c r="F31" s="12"/>
      <c r="G31" s="8"/>
      <c r="I31" s="45"/>
      <c r="J31" s="46"/>
      <c r="L31" s="12"/>
      <c r="M31" s="8"/>
      <c r="O31" s="45"/>
      <c r="P31" s="46"/>
      <c r="R31" s="13"/>
      <c r="S31" s="8"/>
      <c r="U31" s="45"/>
      <c r="V31" s="9"/>
      <c r="W31" s="13"/>
      <c r="X31" s="8"/>
      <c r="Z31" s="45"/>
      <c r="AA31" s="9"/>
      <c r="AB31" s="13"/>
    </row>
    <row r="32" spans="1:28" ht="12">
      <c r="A32" s="8" t="str">
        <f>+BoysU11!B30</f>
        <v>Cheltenham D</v>
      </c>
      <c r="C32" s="44">
        <f>SUM(B33:B38)</f>
        <v>7.68</v>
      </c>
      <c r="D32" s="10">
        <f>RANK(C32,C$5:C$68,0)</f>
        <v>6</v>
      </c>
      <c r="E32" s="14">
        <f>COUNT(D$5:D$68)+1-D32</f>
        <v>3</v>
      </c>
      <c r="F32" s="12"/>
      <c r="G32" s="8" t="str">
        <f>+BoysU11!B30</f>
        <v>Cheltenham D</v>
      </c>
      <c r="I32" s="44">
        <f>SUM(H33:H38)</f>
        <v>159</v>
      </c>
      <c r="J32" s="10">
        <f>RANK(I32,I$5:I$68,0)</f>
        <v>5</v>
      </c>
      <c r="K32" s="14">
        <f>COUNT(J$5:J$68)+1-J32</f>
        <v>4</v>
      </c>
      <c r="L32" s="12"/>
      <c r="M32" s="8" t="str">
        <f>+BoysU11!$B30</f>
        <v>Cheltenham D</v>
      </c>
      <c r="O32" s="44">
        <f>SUM(N33:N38)</f>
        <v>23</v>
      </c>
      <c r="P32" s="10">
        <f>RANK(O32,O$5:O$68,0)</f>
        <v>6</v>
      </c>
      <c r="Q32" s="14">
        <f>COUNT(P$5:P$68)+1-P32</f>
        <v>3</v>
      </c>
      <c r="R32" s="13"/>
      <c r="S32" s="69" t="str">
        <f>+BoysU11!$B30</f>
        <v>Cheltenham D</v>
      </c>
      <c r="T32" s="97">
        <v>55.95</v>
      </c>
      <c r="U32" s="10">
        <f>RANK(T32,T$5:T$68,1)</f>
        <v>3</v>
      </c>
      <c r="V32" s="14">
        <f>COUNT(U$5:U$68)+1-U32</f>
        <v>6</v>
      </c>
      <c r="W32" s="13"/>
      <c r="X32" s="69" t="str">
        <f>+BoysU11!$B30</f>
        <v>Cheltenham D</v>
      </c>
      <c r="Y32" s="97">
        <v>60.2</v>
      </c>
      <c r="Z32" s="10">
        <f>RANK(Y32,Y$5:Y$68,1)</f>
        <v>6</v>
      </c>
      <c r="AA32" s="14">
        <f>COUNT(Z$5:Z$68)+1-Z32</f>
        <v>3</v>
      </c>
      <c r="AB32" s="13"/>
    </row>
    <row r="33" spans="1:28" ht="12">
      <c r="A33" s="8" t="str">
        <f>+BoysU11!B31</f>
        <v>Charlie Walford</v>
      </c>
      <c r="B33" s="101">
        <v>1.63</v>
      </c>
      <c r="C33" s="45"/>
      <c r="D33" s="46"/>
      <c r="F33" s="12"/>
      <c r="G33" s="8" t="str">
        <f>+BoysU11!B31</f>
        <v>Charlie Walford</v>
      </c>
      <c r="H33" s="101">
        <v>43</v>
      </c>
      <c r="I33" s="45"/>
      <c r="J33" s="46"/>
      <c r="L33" s="12"/>
      <c r="M33" s="8" t="str">
        <f>+BoysU11!B31</f>
        <v>Charlie Walford</v>
      </c>
      <c r="N33" s="101">
        <v>4.25</v>
      </c>
      <c r="O33" s="45"/>
      <c r="P33" s="46"/>
      <c r="R33" s="13"/>
      <c r="S33" s="16"/>
      <c r="U33" s="45"/>
      <c r="V33" s="9"/>
      <c r="W33" s="13"/>
      <c r="X33" s="16"/>
      <c r="Z33" s="45"/>
      <c r="AA33" s="9"/>
      <c r="AB33" s="13"/>
    </row>
    <row r="34" spans="1:28" ht="12">
      <c r="A34" s="8" t="str">
        <f>+BoysU11!B32</f>
        <v>Mattie Haselden</v>
      </c>
      <c r="B34" s="9">
        <v>1.45</v>
      </c>
      <c r="C34" s="45"/>
      <c r="D34" s="46"/>
      <c r="F34" s="12"/>
      <c r="G34" s="8" t="str">
        <f>+BoysU11!B32</f>
        <v>Mattie Haselden</v>
      </c>
      <c r="H34" s="9">
        <v>27</v>
      </c>
      <c r="I34" s="45"/>
      <c r="J34" s="46"/>
      <c r="L34" s="12"/>
      <c r="M34" s="8" t="str">
        <f>+BoysU11!B32</f>
        <v>Mattie Haselden</v>
      </c>
      <c r="N34" s="9">
        <v>4.25</v>
      </c>
      <c r="O34" s="45"/>
      <c r="P34" s="46"/>
      <c r="R34" s="13"/>
      <c r="S34" s="16"/>
      <c r="U34" s="45"/>
      <c r="V34" s="9"/>
      <c r="W34" s="13"/>
      <c r="X34" s="16"/>
      <c r="Z34" s="45"/>
      <c r="AA34" s="9"/>
      <c r="AB34" s="13"/>
    </row>
    <row r="35" spans="1:28" ht="12">
      <c r="A35" s="8" t="str">
        <f>+BoysU11!B33</f>
        <v>Sam Watts</v>
      </c>
      <c r="B35" s="9">
        <v>1.6</v>
      </c>
      <c r="C35" s="45"/>
      <c r="D35" s="46"/>
      <c r="F35" s="12"/>
      <c r="G35" s="8" t="str">
        <f>+BoysU11!B33</f>
        <v>Sam Watts</v>
      </c>
      <c r="H35" s="9">
        <v>52</v>
      </c>
      <c r="I35" s="45"/>
      <c r="J35" s="46"/>
      <c r="L35" s="12"/>
      <c r="M35" s="8" t="str">
        <f>+BoysU11!B33</f>
        <v>Sam Watts</v>
      </c>
      <c r="N35" s="9">
        <v>4.75</v>
      </c>
      <c r="O35" s="45"/>
      <c r="P35" s="46"/>
      <c r="R35" s="13"/>
      <c r="S35" s="16"/>
      <c r="U35" s="45"/>
      <c r="V35" s="9"/>
      <c r="W35" s="13"/>
      <c r="X35" s="16"/>
      <c r="Z35" s="45"/>
      <c r="AA35" s="9"/>
      <c r="AB35" s="13"/>
    </row>
    <row r="36" spans="1:28" ht="12">
      <c r="A36" s="8" t="str">
        <f>+BoysU11!B34</f>
        <v>Jacob Austin</v>
      </c>
      <c r="B36" s="9">
        <v>1.54</v>
      </c>
      <c r="C36" s="45"/>
      <c r="D36" s="46"/>
      <c r="F36" s="12"/>
      <c r="G36" s="8" t="str">
        <f>+BoysU11!B34</f>
        <v>Jacob Austin</v>
      </c>
      <c r="H36" s="9">
        <v>13</v>
      </c>
      <c r="I36" s="45"/>
      <c r="J36" s="46"/>
      <c r="L36" s="12"/>
      <c r="M36" s="8" t="str">
        <f>+BoysU11!B34</f>
        <v>Jacob Austin</v>
      </c>
      <c r="N36" s="9">
        <v>4.5</v>
      </c>
      <c r="O36" s="45"/>
      <c r="P36" s="46"/>
      <c r="R36" s="13"/>
      <c r="S36" s="16"/>
      <c r="U36" s="45"/>
      <c r="V36" s="9"/>
      <c r="W36" s="13"/>
      <c r="X36" s="16"/>
      <c r="Z36" s="45"/>
      <c r="AA36" s="9"/>
      <c r="AB36" s="13"/>
    </row>
    <row r="37" spans="1:28" ht="12">
      <c r="A37" s="8" t="str">
        <f>+BoysU11!B35</f>
        <v>Ollie Wilkins</v>
      </c>
      <c r="B37" s="9">
        <v>1.46</v>
      </c>
      <c r="C37" s="45"/>
      <c r="D37" s="46"/>
      <c r="F37" s="12"/>
      <c r="G37" s="8" t="str">
        <f>+BoysU11!B35</f>
        <v>Ollie Wilkins</v>
      </c>
      <c r="H37" s="9">
        <v>24</v>
      </c>
      <c r="I37" s="45"/>
      <c r="J37" s="46"/>
      <c r="L37" s="12"/>
      <c r="M37" s="8" t="str">
        <f>+BoysU11!B35</f>
        <v>Ollie Wilkins</v>
      </c>
      <c r="N37" s="9">
        <v>5.25</v>
      </c>
      <c r="O37" s="45"/>
      <c r="P37" s="46"/>
      <c r="R37" s="13"/>
      <c r="S37" s="16"/>
      <c r="U37" s="45"/>
      <c r="V37" s="9"/>
      <c r="W37" s="13"/>
      <c r="X37" s="16"/>
      <c r="Z37" s="45"/>
      <c r="AA37" s="9"/>
      <c r="AB37" s="13"/>
    </row>
    <row r="38" spans="1:28" ht="12">
      <c r="A38" s="8" t="str">
        <f>+BoysU11!B36</f>
        <v>nn</v>
      </c>
      <c r="C38" s="45"/>
      <c r="D38" s="46"/>
      <c r="F38" s="12"/>
      <c r="G38" s="8" t="str">
        <f>+BoysU11!B36</f>
        <v>nn</v>
      </c>
      <c r="I38" s="45"/>
      <c r="J38" s="46"/>
      <c r="L38" s="12"/>
      <c r="M38" s="8" t="str">
        <f>+BoysU11!B36</f>
        <v>nn</v>
      </c>
      <c r="O38" s="45"/>
      <c r="P38" s="46"/>
      <c r="R38" s="13"/>
      <c r="S38" s="16"/>
      <c r="U38" s="45"/>
      <c r="V38" s="9"/>
      <c r="W38" s="13"/>
      <c r="X38" s="16"/>
      <c r="Z38" s="45"/>
      <c r="AA38" s="9"/>
      <c r="AB38" s="13"/>
    </row>
    <row r="39" spans="4:28" ht="12">
      <c r="D39" s="10"/>
      <c r="F39" s="12"/>
      <c r="G39" s="8"/>
      <c r="J39" s="10"/>
      <c r="L39" s="12"/>
      <c r="M39" s="8"/>
      <c r="P39" s="10"/>
      <c r="R39" s="13"/>
      <c r="S39" s="8" t="s">
        <v>14</v>
      </c>
      <c r="U39" s="9"/>
      <c r="V39" s="9"/>
      <c r="W39" s="13"/>
      <c r="X39" s="8" t="s">
        <v>14</v>
      </c>
      <c r="Z39" s="9"/>
      <c r="AA39" s="9"/>
      <c r="AB39" s="13"/>
    </row>
    <row r="40" spans="3:28" ht="12">
      <c r="C40" s="45"/>
      <c r="D40" s="46"/>
      <c r="F40" s="12"/>
      <c r="G40" s="8"/>
      <c r="I40" s="45"/>
      <c r="J40" s="46"/>
      <c r="L40" s="12"/>
      <c r="M40" s="8"/>
      <c r="O40" s="45"/>
      <c r="P40" s="46"/>
      <c r="R40" s="13"/>
      <c r="S40" s="8"/>
      <c r="U40" s="45"/>
      <c r="V40" s="9"/>
      <c r="W40" s="13"/>
      <c r="X40" s="8"/>
      <c r="Z40" s="45"/>
      <c r="AA40" s="9"/>
      <c r="AB40" s="13"/>
    </row>
    <row r="41" spans="1:28" ht="12">
      <c r="A41" s="8" t="str">
        <f>+BoysU11!B39</f>
        <v>FODAC A</v>
      </c>
      <c r="C41" s="44">
        <f>SUM(B42:B47)</f>
        <v>9.2</v>
      </c>
      <c r="D41" s="10">
        <f>RANK(C41,C$5:C$68,0)</f>
        <v>4</v>
      </c>
      <c r="E41" s="14">
        <f>COUNT(D$5:D$68)+1-D41</f>
        <v>5</v>
      </c>
      <c r="F41" s="12"/>
      <c r="G41" s="8" t="str">
        <f>+BoysU11!B39</f>
        <v>FODAC A</v>
      </c>
      <c r="I41" s="44">
        <f>SUM(H42:H47)</f>
        <v>192</v>
      </c>
      <c r="J41" s="10">
        <f>RANK(I41,I$5:I$68,0)</f>
        <v>2</v>
      </c>
      <c r="K41" s="14">
        <f>COUNT(J$5:J$68)+1-J41</f>
        <v>7</v>
      </c>
      <c r="L41" s="12"/>
      <c r="M41" s="8" t="str">
        <f>+BoysU11!$B39</f>
        <v>FODAC A</v>
      </c>
      <c r="O41" s="44">
        <f>SUM(N42:N47)</f>
        <v>23.5</v>
      </c>
      <c r="P41" s="10">
        <f>RANK(O41,O$5:O$68,0)</f>
        <v>5</v>
      </c>
      <c r="Q41" s="14">
        <f>COUNT(P$5:P$68)+1-P41</f>
        <v>4</v>
      </c>
      <c r="R41" s="13"/>
      <c r="S41" s="69" t="str">
        <f>+BoysU11!$B39</f>
        <v>FODAC A</v>
      </c>
      <c r="T41" s="97">
        <v>55.31</v>
      </c>
      <c r="U41" s="10">
        <f>RANK(T41,T$5:T$68,1)</f>
        <v>2</v>
      </c>
      <c r="V41" s="14">
        <f>COUNT(U$5:U$68)+1-U41</f>
        <v>7</v>
      </c>
      <c r="W41" s="13"/>
      <c r="X41" s="69" t="str">
        <f>+BoysU11!$B39</f>
        <v>FODAC A</v>
      </c>
      <c r="Y41" s="97">
        <v>54.57</v>
      </c>
      <c r="Z41" s="10">
        <f>RANK(Y41,Y$5:Y$68,1)</f>
        <v>2</v>
      </c>
      <c r="AA41" s="14">
        <f>COUNT(Z$5:Z$68)+1-Z41</f>
        <v>7</v>
      </c>
      <c r="AB41" s="13"/>
    </row>
    <row r="42" spans="1:28" ht="12">
      <c r="A42" s="8" t="str">
        <f>+BoysU11!B40</f>
        <v>Aaron Asher</v>
      </c>
      <c r="B42" s="9">
        <v>1.62</v>
      </c>
      <c r="C42" s="45"/>
      <c r="D42" s="46"/>
      <c r="F42" s="12"/>
      <c r="G42" s="8" t="str">
        <f>+BoysU11!B40</f>
        <v>Aaron Asher</v>
      </c>
      <c r="H42" s="9">
        <v>24</v>
      </c>
      <c r="I42" s="45"/>
      <c r="J42" s="46"/>
      <c r="L42" s="12"/>
      <c r="M42" s="8" t="str">
        <f>+BoysU11!B40</f>
        <v>Aaron Asher</v>
      </c>
      <c r="N42" s="9">
        <v>4.75</v>
      </c>
      <c r="O42" s="45"/>
      <c r="P42" s="46"/>
      <c r="R42" s="13"/>
      <c r="S42" s="16"/>
      <c r="U42" s="45"/>
      <c r="V42" s="9"/>
      <c r="W42" s="13"/>
      <c r="X42" s="16"/>
      <c r="Z42" s="45"/>
      <c r="AA42" s="9"/>
      <c r="AB42" s="13"/>
    </row>
    <row r="43" spans="1:28" ht="12">
      <c r="A43" s="8" t="str">
        <f>+BoysU11!B41</f>
        <v>Roan Delaney</v>
      </c>
      <c r="B43" s="9">
        <v>1.65</v>
      </c>
      <c r="C43" s="45"/>
      <c r="D43" s="46"/>
      <c r="F43" s="12"/>
      <c r="G43" s="8" t="str">
        <f>+BoysU11!B41</f>
        <v>Roan Delaney</v>
      </c>
      <c r="H43" s="9">
        <v>14</v>
      </c>
      <c r="I43" s="45"/>
      <c r="J43" s="46"/>
      <c r="L43" s="12"/>
      <c r="M43" s="8" t="str">
        <f>+BoysU11!B41</f>
        <v>Roan Delaney</v>
      </c>
      <c r="N43" s="9">
        <v>5.25</v>
      </c>
      <c r="O43" s="45"/>
      <c r="P43" s="46"/>
      <c r="R43" s="13"/>
      <c r="S43" s="16"/>
      <c r="U43" s="45"/>
      <c r="V43" s="9"/>
      <c r="W43" s="13"/>
      <c r="X43" s="16"/>
      <c r="Z43" s="45"/>
      <c r="AA43" s="9"/>
      <c r="AB43" s="13"/>
    </row>
    <row r="44" spans="1:28" ht="12">
      <c r="A44" s="8" t="str">
        <f>+BoysU11!B42</f>
        <v>Arthur Dennett</v>
      </c>
      <c r="B44" s="9">
        <v>1.44</v>
      </c>
      <c r="C44" s="45"/>
      <c r="D44" s="46"/>
      <c r="F44" s="12"/>
      <c r="G44" s="8" t="str">
        <f>+BoysU11!B42</f>
        <v>Arthur Dennett</v>
      </c>
      <c r="H44" s="9">
        <v>36</v>
      </c>
      <c r="I44" s="45"/>
      <c r="J44" s="46"/>
      <c r="L44" s="12"/>
      <c r="M44" s="8" t="str">
        <f>+BoysU11!B42</f>
        <v>Arthur Dennett</v>
      </c>
      <c r="N44" s="9">
        <v>3.75</v>
      </c>
      <c r="O44" s="45"/>
      <c r="P44" s="46"/>
      <c r="R44" s="13"/>
      <c r="S44" s="16"/>
      <c r="U44" s="45"/>
      <c r="V44" s="9"/>
      <c r="W44" s="13"/>
      <c r="X44" s="16"/>
      <c r="Z44" s="45"/>
      <c r="AA44" s="9"/>
      <c r="AB44" s="13"/>
    </row>
    <row r="45" spans="1:28" ht="12">
      <c r="A45" s="8" t="str">
        <f>+BoysU11!B43</f>
        <v>Tom Creed</v>
      </c>
      <c r="B45" s="9">
        <v>1.48</v>
      </c>
      <c r="C45" s="45"/>
      <c r="D45" s="46"/>
      <c r="F45" s="12"/>
      <c r="G45" s="8" t="str">
        <f>+BoysU11!B43</f>
        <v>Tom Creed</v>
      </c>
      <c r="H45" s="9">
        <v>40</v>
      </c>
      <c r="I45" s="45"/>
      <c r="J45" s="46"/>
      <c r="L45" s="12"/>
      <c r="M45" s="8" t="str">
        <f>+BoysU11!B43</f>
        <v>Tom Creed</v>
      </c>
      <c r="O45" s="45"/>
      <c r="P45" s="46"/>
      <c r="R45" s="13"/>
      <c r="S45" s="16"/>
      <c r="U45" s="45"/>
      <c r="V45" s="9"/>
      <c r="W45" s="13"/>
      <c r="X45" s="16"/>
      <c r="Z45" s="45"/>
      <c r="AA45" s="9"/>
      <c r="AB45" s="13"/>
    </row>
    <row r="46" spans="1:28" ht="12">
      <c r="A46" s="8" t="str">
        <f>+BoysU11!B44</f>
        <v>Charlie Wellsted</v>
      </c>
      <c r="B46" s="9">
        <v>1.5</v>
      </c>
      <c r="C46" s="45"/>
      <c r="D46" s="46"/>
      <c r="F46" s="12"/>
      <c r="G46" s="8" t="str">
        <f>+BoysU11!B44</f>
        <v>Charlie Wellsted</v>
      </c>
      <c r="H46" s="9">
        <v>60</v>
      </c>
      <c r="I46" s="45"/>
      <c r="J46" s="46"/>
      <c r="L46" s="12"/>
      <c r="M46" s="8" t="str">
        <f>+BoysU11!B44</f>
        <v>Charlie Wellsted</v>
      </c>
      <c r="N46" s="9">
        <v>5.25</v>
      </c>
      <c r="O46" s="45"/>
      <c r="P46" s="46"/>
      <c r="R46" s="13"/>
      <c r="S46" s="16"/>
      <c r="U46" s="45"/>
      <c r="V46" s="9"/>
      <c r="W46" s="13"/>
      <c r="X46" s="16"/>
      <c r="Z46" s="45"/>
      <c r="AA46" s="9"/>
      <c r="AB46" s="13"/>
    </row>
    <row r="47" spans="1:28" ht="12">
      <c r="A47" s="8" t="str">
        <f>+BoysU11!B45</f>
        <v>Josh Compton</v>
      </c>
      <c r="B47" s="9">
        <v>1.51</v>
      </c>
      <c r="C47" s="45"/>
      <c r="D47" s="46"/>
      <c r="F47" s="12"/>
      <c r="G47" s="8" t="str">
        <f>+BoysU11!B45</f>
        <v>Josh Compton</v>
      </c>
      <c r="H47" s="9">
        <v>18</v>
      </c>
      <c r="I47" s="45"/>
      <c r="J47" s="46"/>
      <c r="L47" s="12"/>
      <c r="M47" s="8" t="str">
        <f>+BoysU11!B45</f>
        <v>Josh Compton</v>
      </c>
      <c r="N47" s="9">
        <v>4.5</v>
      </c>
      <c r="O47" s="45"/>
      <c r="P47" s="46"/>
      <c r="R47" s="13"/>
      <c r="S47" s="16"/>
      <c r="U47" s="45"/>
      <c r="V47" s="9"/>
      <c r="W47" s="13"/>
      <c r="X47" s="16"/>
      <c r="Z47" s="45"/>
      <c r="AA47" s="9"/>
      <c r="AB47" s="13"/>
    </row>
    <row r="48" spans="4:28" ht="12">
      <c r="D48" s="10"/>
      <c r="F48" s="12"/>
      <c r="G48" s="8"/>
      <c r="J48" s="10"/>
      <c r="L48" s="12"/>
      <c r="M48" s="8"/>
      <c r="P48" s="10"/>
      <c r="R48" s="13"/>
      <c r="S48" s="8" t="s">
        <v>14</v>
      </c>
      <c r="U48" s="9"/>
      <c r="V48" s="9"/>
      <c r="W48" s="13"/>
      <c r="X48" s="8" t="s">
        <v>14</v>
      </c>
      <c r="Z48" s="9"/>
      <c r="AA48" s="9"/>
      <c r="AB48" s="13"/>
    </row>
    <row r="49" spans="4:28" ht="12">
      <c r="D49" s="10"/>
      <c r="F49" s="12"/>
      <c r="G49" s="8"/>
      <c r="J49" s="10"/>
      <c r="L49" s="12"/>
      <c r="M49" s="8"/>
      <c r="P49" s="10"/>
      <c r="R49" s="13"/>
      <c r="S49" s="8"/>
      <c r="U49" s="9"/>
      <c r="V49" s="9"/>
      <c r="W49" s="13"/>
      <c r="X49" s="8"/>
      <c r="Z49" s="9"/>
      <c r="AA49" s="9"/>
      <c r="AB49" s="13"/>
    </row>
    <row r="50" spans="1:28" ht="12">
      <c r="A50" s="8" t="str">
        <f>+BoysU11!B48</f>
        <v>FODAC B</v>
      </c>
      <c r="C50" s="44">
        <f>SUM(B51:B56)</f>
        <v>0</v>
      </c>
      <c r="D50" s="10">
        <f>RANK(C50,C$5:C$68,0)</f>
        <v>7</v>
      </c>
      <c r="E50" s="14">
        <f>COUNT(D$5:D$68)+1-D50</f>
        <v>2</v>
      </c>
      <c r="F50" s="12"/>
      <c r="G50" s="8" t="str">
        <f>+BoysU11!B48</f>
        <v>FODAC B</v>
      </c>
      <c r="I50" s="44">
        <f>SUM(H51:H56)</f>
        <v>0</v>
      </c>
      <c r="J50" s="10">
        <f>RANK(I50,I$5:I$68,0)</f>
        <v>7</v>
      </c>
      <c r="K50" s="14">
        <f>COUNT(J$5:J$68)+1-J50</f>
        <v>2</v>
      </c>
      <c r="L50" s="12"/>
      <c r="M50" s="69" t="str">
        <f>+BoysU11!$B48</f>
        <v>FODAC B</v>
      </c>
      <c r="O50" s="44">
        <f>SUM(N51:N56)</f>
        <v>0</v>
      </c>
      <c r="P50" s="10">
        <f>RANK(O50,O$5:O$68,0)</f>
        <v>7</v>
      </c>
      <c r="Q50" s="14">
        <f>COUNT(P$5:P$68)+1-P50</f>
        <v>2</v>
      </c>
      <c r="R50" s="13"/>
      <c r="S50" s="69" t="str">
        <f>+BoysU11!$B48</f>
        <v>FODAC B</v>
      </c>
      <c r="T50" s="113">
        <v>999</v>
      </c>
      <c r="U50" s="10">
        <f>RANK(T50,T$5:T$68,1)</f>
        <v>7</v>
      </c>
      <c r="V50" s="14">
        <f>COUNT(U$5:U$68)+1-U50</f>
        <v>2</v>
      </c>
      <c r="W50" s="13"/>
      <c r="X50" s="69" t="str">
        <f>+BoysU11!$B48</f>
        <v>FODAC B</v>
      </c>
      <c r="Y50" s="113">
        <v>999</v>
      </c>
      <c r="Z50" s="10">
        <f>RANK(Y50,Y$5:Y$68,1)</f>
        <v>7</v>
      </c>
      <c r="AA50" s="14">
        <f>COUNT(Z$5:Z$68)+1-Z50</f>
        <v>2</v>
      </c>
      <c r="AB50" s="13"/>
    </row>
    <row r="51" spans="1:28" ht="12">
      <c r="A51" s="8" t="str">
        <f>+BoysU11!B49</f>
        <v>Max Lancett</v>
      </c>
      <c r="C51" s="45"/>
      <c r="D51" s="46"/>
      <c r="F51" s="12"/>
      <c r="G51" s="8" t="str">
        <f>+BoysU11!B49</f>
        <v>Max Lancett</v>
      </c>
      <c r="I51" s="45"/>
      <c r="J51" s="46"/>
      <c r="L51" s="12"/>
      <c r="M51" s="8" t="str">
        <f>+BoysU11!B49</f>
        <v>Max Lancett</v>
      </c>
      <c r="O51" s="45"/>
      <c r="P51" s="46"/>
      <c r="R51" s="13"/>
      <c r="S51" s="8"/>
      <c r="U51" s="45"/>
      <c r="V51" s="9"/>
      <c r="W51" s="13"/>
      <c r="X51" s="8"/>
      <c r="Z51" s="45"/>
      <c r="AA51" s="9"/>
      <c r="AB51" s="13"/>
    </row>
    <row r="52" spans="1:28" ht="12">
      <c r="A52" s="8">
        <f>+BoysU11!B50</f>
        <v>0</v>
      </c>
      <c r="C52" s="45"/>
      <c r="D52" s="46"/>
      <c r="F52" s="12"/>
      <c r="G52" s="8">
        <f>+BoysU11!B50</f>
        <v>0</v>
      </c>
      <c r="I52" s="45"/>
      <c r="J52" s="46"/>
      <c r="L52" s="12"/>
      <c r="M52" s="8">
        <f>+BoysU11!B50</f>
        <v>0</v>
      </c>
      <c r="O52" s="45"/>
      <c r="P52" s="46"/>
      <c r="R52" s="13"/>
      <c r="S52" s="8"/>
      <c r="V52" s="9"/>
      <c r="W52" s="13"/>
      <c r="X52" s="8"/>
      <c r="AA52" s="9"/>
      <c r="AB52" s="13"/>
    </row>
    <row r="53" spans="1:28" ht="12">
      <c r="A53" s="8">
        <f>+BoysU11!B51</f>
        <v>0</v>
      </c>
      <c r="C53" s="45"/>
      <c r="D53" s="46"/>
      <c r="F53" s="12"/>
      <c r="G53" s="8">
        <f>+BoysU11!B51</f>
        <v>0</v>
      </c>
      <c r="I53" s="45"/>
      <c r="J53" s="46"/>
      <c r="L53" s="12"/>
      <c r="M53" s="8">
        <f>+BoysU11!B51</f>
        <v>0</v>
      </c>
      <c r="O53" s="45"/>
      <c r="P53" s="46"/>
      <c r="R53" s="13"/>
      <c r="S53" s="8"/>
      <c r="V53" s="9"/>
      <c r="W53" s="13"/>
      <c r="X53" s="8"/>
      <c r="AA53" s="9"/>
      <c r="AB53" s="13"/>
    </row>
    <row r="54" spans="1:28" ht="12">
      <c r="A54" s="8" t="str">
        <f>+BoysU11!B52</f>
        <v>n1</v>
      </c>
      <c r="F54" s="12"/>
      <c r="G54" s="8" t="str">
        <f>+BoysU11!B52</f>
        <v>n1</v>
      </c>
      <c r="L54" s="12"/>
      <c r="M54" s="8" t="str">
        <f>+BoysU11!B52</f>
        <v>n1</v>
      </c>
      <c r="R54" s="13"/>
      <c r="S54" s="8"/>
      <c r="V54" s="9"/>
      <c r="W54" s="13"/>
      <c r="X54" s="8"/>
      <c r="AA54" s="9"/>
      <c r="AB54" s="13"/>
    </row>
    <row r="55" spans="1:28" ht="12">
      <c r="A55" s="8" t="str">
        <f>+BoysU11!B53</f>
        <v>n2</v>
      </c>
      <c r="F55" s="12"/>
      <c r="G55" s="8" t="str">
        <f>+BoysU11!B53</f>
        <v>n2</v>
      </c>
      <c r="L55" s="12"/>
      <c r="M55" s="8" t="str">
        <f>+BoysU11!B53</f>
        <v>n2</v>
      </c>
      <c r="R55" s="13"/>
      <c r="S55" s="8"/>
      <c r="W55" s="13"/>
      <c r="X55" s="8"/>
      <c r="AB55" s="13"/>
    </row>
    <row r="56" spans="1:28" ht="12">
      <c r="A56" s="8" t="str">
        <f>+BoysU11!B54</f>
        <v>n3</v>
      </c>
      <c r="F56" s="12"/>
      <c r="G56" s="8" t="str">
        <f>+BoysU11!B54</f>
        <v>n3</v>
      </c>
      <c r="L56" s="12"/>
      <c r="M56" s="8" t="str">
        <f>+BoysU11!B54</f>
        <v>n3</v>
      </c>
      <c r="R56" s="13"/>
      <c r="S56" s="8"/>
      <c r="W56" s="13"/>
      <c r="X56" s="8"/>
      <c r="AB56" s="13"/>
    </row>
    <row r="57" spans="6:28" ht="12">
      <c r="F57" s="12"/>
      <c r="G57" s="8"/>
      <c r="L57" s="12"/>
      <c r="M57" s="8"/>
      <c r="R57" s="13"/>
      <c r="S57" s="8" t="s">
        <v>14</v>
      </c>
      <c r="W57" s="13"/>
      <c r="X57" s="8" t="s">
        <v>14</v>
      </c>
      <c r="AB57" s="13"/>
    </row>
    <row r="58" spans="4:28" ht="12">
      <c r="D58" s="10"/>
      <c r="F58" s="12"/>
      <c r="G58" s="8"/>
      <c r="J58" s="10"/>
      <c r="L58" s="12"/>
      <c r="M58" s="8"/>
      <c r="P58" s="10"/>
      <c r="R58" s="13"/>
      <c r="S58" s="8"/>
      <c r="U58" s="9"/>
      <c r="V58" s="9"/>
      <c r="W58" s="13"/>
      <c r="X58" s="8"/>
      <c r="Z58" s="9"/>
      <c r="AA58" s="9"/>
      <c r="AB58" s="13"/>
    </row>
    <row r="59" spans="1:28" ht="12">
      <c r="A59" s="8" t="str">
        <f>BoysU11!$B57</f>
        <v>Gloucester</v>
      </c>
      <c r="C59" s="44">
        <f>SUM(B60:B65)</f>
        <v>9.260000000000002</v>
      </c>
      <c r="D59" s="10">
        <f>RANK(C59,C$5:C$68,0)</f>
        <v>3</v>
      </c>
      <c r="E59" s="14">
        <f>COUNT(D$5:D$68)+1-D59</f>
        <v>6</v>
      </c>
      <c r="F59" s="12"/>
      <c r="G59" s="8" t="str">
        <f>BoysU11!$B57</f>
        <v>Gloucester</v>
      </c>
      <c r="I59" s="44">
        <f>SUM(H60:H65)</f>
        <v>107.5</v>
      </c>
      <c r="J59" s="10">
        <f>RANK(I59,I$5:I$68,0)</f>
        <v>6</v>
      </c>
      <c r="K59" s="14">
        <f>COUNT(J$5:J$68)+1-J59</f>
        <v>3</v>
      </c>
      <c r="L59" s="12"/>
      <c r="M59" s="8" t="str">
        <f>BoysU11!$B57</f>
        <v>Gloucester</v>
      </c>
      <c r="O59" s="44">
        <f>SUM(N60:N65)</f>
        <v>28</v>
      </c>
      <c r="P59" s="10">
        <f>RANK(O59,O$5:O$68,0)</f>
        <v>2</v>
      </c>
      <c r="Q59" s="14">
        <f>COUNT(P$5:P$68)+1-P59</f>
        <v>7</v>
      </c>
      <c r="R59" s="13"/>
      <c r="S59" s="69" t="str">
        <f>BoysU11!$B57</f>
        <v>Gloucester</v>
      </c>
      <c r="T59" s="104">
        <v>59.72</v>
      </c>
      <c r="U59" s="10">
        <f>RANK(T59,T$5:T$68,1)</f>
        <v>6</v>
      </c>
      <c r="V59" s="14">
        <f>COUNT(U$5:U$68)+1-U59</f>
        <v>3</v>
      </c>
      <c r="W59" s="13"/>
      <c r="X59" s="69" t="str">
        <f>BoysU11!$B57</f>
        <v>Gloucester</v>
      </c>
      <c r="Y59" s="97">
        <v>55.5</v>
      </c>
      <c r="Z59" s="10">
        <f>RANK(Y59,Y$5:Y$68,1)</f>
        <v>4</v>
      </c>
      <c r="AA59" s="14">
        <f>COUNT(Z$5:Z$68)+1-Z59</f>
        <v>5</v>
      </c>
      <c r="AB59" s="13"/>
    </row>
    <row r="60" spans="1:28" ht="12">
      <c r="A60" s="8" t="str">
        <f>BoysU11!$B58</f>
        <v>Arnie Margretts</v>
      </c>
      <c r="B60" s="9">
        <v>1.82</v>
      </c>
      <c r="F60" s="12"/>
      <c r="G60" s="8" t="str">
        <f>BoysU11!$B58</f>
        <v>Arnie Margretts</v>
      </c>
      <c r="H60" s="9">
        <v>30</v>
      </c>
      <c r="L60" s="12"/>
      <c r="M60" s="8" t="str">
        <f>BoysU11!$B58</f>
        <v>Arnie Margretts</v>
      </c>
      <c r="N60" s="9">
        <v>5.25</v>
      </c>
      <c r="R60" s="13"/>
      <c r="S60" s="8"/>
      <c r="U60" s="9"/>
      <c r="V60" s="9"/>
      <c r="W60" s="13"/>
      <c r="X60" s="8"/>
      <c r="Z60" s="9"/>
      <c r="AA60" s="9"/>
      <c r="AB60" s="13"/>
    </row>
    <row r="61" spans="1:28" ht="12">
      <c r="A61" s="8" t="str">
        <f>BoysU11!$B59</f>
        <v>Alfie Manley</v>
      </c>
      <c r="B61" s="9">
        <v>1.5</v>
      </c>
      <c r="D61" s="10"/>
      <c r="F61" s="12"/>
      <c r="G61" s="8" t="str">
        <f>BoysU11!$B59</f>
        <v>Alfie Manley</v>
      </c>
      <c r="H61" s="9">
        <v>42</v>
      </c>
      <c r="J61" s="10"/>
      <c r="L61" s="12"/>
      <c r="M61" s="8" t="str">
        <f>BoysU11!$B59</f>
        <v>Alfie Manley</v>
      </c>
      <c r="N61" s="9">
        <v>5</v>
      </c>
      <c r="P61" s="10"/>
      <c r="R61" s="13"/>
      <c r="S61" s="8"/>
      <c r="U61" s="9"/>
      <c r="V61" s="9"/>
      <c r="W61" s="13"/>
      <c r="X61" s="8"/>
      <c r="Z61" s="9"/>
      <c r="AA61" s="9"/>
      <c r="AB61" s="13"/>
    </row>
    <row r="62" spans="1:28" ht="12">
      <c r="A62" s="8" t="str">
        <f>BoysU11!$B60</f>
        <v>George Ford</v>
      </c>
      <c r="B62" s="9">
        <v>1.42</v>
      </c>
      <c r="D62" s="10"/>
      <c r="F62" s="12"/>
      <c r="G62" s="8" t="str">
        <f>BoysU11!$B60</f>
        <v>George Ford</v>
      </c>
      <c r="H62" s="9">
        <v>10.5</v>
      </c>
      <c r="J62" s="10"/>
      <c r="L62" s="12"/>
      <c r="M62" s="8" t="str">
        <f>BoysU11!$B60</f>
        <v>George Ford</v>
      </c>
      <c r="N62" s="9">
        <v>3.75</v>
      </c>
      <c r="P62" s="10"/>
      <c r="R62" s="13"/>
      <c r="S62" s="8"/>
      <c r="U62" s="9"/>
      <c r="V62" s="9"/>
      <c r="W62" s="13"/>
      <c r="X62" s="8"/>
      <c r="Z62" s="9"/>
      <c r="AA62" s="9"/>
      <c r="AB62" s="13"/>
    </row>
    <row r="63" spans="1:28" ht="12">
      <c r="A63" s="8" t="str">
        <f>BoysU11!$B61</f>
        <v>Ioannis Apostolakis</v>
      </c>
      <c r="B63" s="9">
        <v>1.32</v>
      </c>
      <c r="D63" s="10"/>
      <c r="F63" s="12"/>
      <c r="G63" s="8" t="str">
        <f>BoysU11!$B61</f>
        <v>Ioannis Apostolakis</v>
      </c>
      <c r="J63" s="10"/>
      <c r="L63" s="12"/>
      <c r="M63" s="8" t="str">
        <f>BoysU11!$B61</f>
        <v>Ioannis Apostolakis</v>
      </c>
      <c r="N63" s="9">
        <v>5.25</v>
      </c>
      <c r="P63" s="10"/>
      <c r="R63" s="13"/>
      <c r="S63" s="8"/>
      <c r="U63" s="9"/>
      <c r="V63" s="9"/>
      <c r="W63" s="13"/>
      <c r="X63" s="8"/>
      <c r="Z63" s="9"/>
      <c r="AA63" s="9"/>
      <c r="AB63" s="13"/>
    </row>
    <row r="64" spans="1:28" ht="12">
      <c r="A64" s="8" t="str">
        <f>BoysU11!$B62</f>
        <v>Nasir Ouiles</v>
      </c>
      <c r="B64" s="9">
        <v>1.74</v>
      </c>
      <c r="D64" s="10"/>
      <c r="F64" s="12"/>
      <c r="G64" s="8" t="str">
        <f>BoysU11!$B62</f>
        <v>Nasir Ouiles</v>
      </c>
      <c r="H64" s="9">
        <v>13</v>
      </c>
      <c r="J64" s="10"/>
      <c r="L64" s="12"/>
      <c r="M64" s="8" t="str">
        <f>BoysU11!$B62</f>
        <v>Nasir Ouiles</v>
      </c>
      <c r="N64" s="9">
        <v>4.25</v>
      </c>
      <c r="P64" s="10"/>
      <c r="R64" s="13"/>
      <c r="S64" s="8"/>
      <c r="U64" s="9"/>
      <c r="V64" s="9"/>
      <c r="W64" s="13"/>
      <c r="X64" s="8"/>
      <c r="Z64" s="9"/>
      <c r="AA64" s="9"/>
      <c r="AB64" s="13"/>
    </row>
    <row r="65" spans="1:28" ht="12">
      <c r="A65" s="8" t="str">
        <f>BoysU11!$B63</f>
        <v>Teddy Hieron</v>
      </c>
      <c r="B65" s="9">
        <v>1.46</v>
      </c>
      <c r="D65" s="10"/>
      <c r="F65" s="12"/>
      <c r="G65" s="8" t="str">
        <f>BoysU11!$B63</f>
        <v>Teddy Hieron</v>
      </c>
      <c r="H65" s="9">
        <v>12</v>
      </c>
      <c r="J65" s="10"/>
      <c r="L65" s="12"/>
      <c r="M65" s="8" t="str">
        <f>BoysU11!$B63</f>
        <v>Teddy Hieron</v>
      </c>
      <c r="N65" s="9">
        <v>4.5</v>
      </c>
      <c r="P65" s="10"/>
      <c r="R65" s="13"/>
      <c r="S65" s="8"/>
      <c r="U65" s="9"/>
      <c r="V65" s="9"/>
      <c r="W65" s="13"/>
      <c r="X65" s="8"/>
      <c r="Z65" s="9"/>
      <c r="AA65" s="9"/>
      <c r="AB65" s="13"/>
    </row>
    <row r="66" spans="4:28" ht="12">
      <c r="D66" s="10"/>
      <c r="F66" s="12"/>
      <c r="G66" s="8"/>
      <c r="J66" s="10"/>
      <c r="L66" s="12"/>
      <c r="M66" s="8"/>
      <c r="P66" s="10"/>
      <c r="R66" s="13"/>
      <c r="S66" s="8"/>
      <c r="U66" s="9"/>
      <c r="V66" s="9"/>
      <c r="W66" s="13"/>
      <c r="X66" s="8"/>
      <c r="Z66" s="9"/>
      <c r="AA66" s="9"/>
      <c r="AB66" s="13"/>
    </row>
    <row r="67" spans="4:28" ht="12">
      <c r="D67" s="10"/>
      <c r="F67" s="12"/>
      <c r="G67" s="8"/>
      <c r="J67" s="10"/>
      <c r="L67" s="12"/>
      <c r="M67" s="8"/>
      <c r="P67" s="10"/>
      <c r="R67" s="13"/>
      <c r="S67" s="8"/>
      <c r="U67" s="9"/>
      <c r="V67" s="9"/>
      <c r="W67" s="13"/>
      <c r="X67" s="8"/>
      <c r="Z67" s="9"/>
      <c r="AA67" s="9"/>
      <c r="AB67" s="13"/>
    </row>
    <row r="68" spans="1:28" ht="12">
      <c r="A68" s="8" t="str">
        <f>BoysU11!$B66</f>
        <v>Chepstow</v>
      </c>
      <c r="C68" s="44">
        <f>SUM(B69:B74)</f>
        <v>0</v>
      </c>
      <c r="D68" s="10">
        <f>RANK(C68,C$5:C$68,0)</f>
        <v>7</v>
      </c>
      <c r="E68" s="14">
        <f>COUNT(D$5:D$68)+1-D68</f>
        <v>2</v>
      </c>
      <c r="F68" s="12"/>
      <c r="G68" s="8" t="str">
        <f>BoysU11!$B66</f>
        <v>Chepstow</v>
      </c>
      <c r="I68" s="44">
        <f>SUM(H69:H74)</f>
        <v>0</v>
      </c>
      <c r="J68" s="10">
        <f>RANK(I68,I$5:I$68,0)</f>
        <v>7</v>
      </c>
      <c r="K68" s="14">
        <f>COUNT(J$5:J$68)+1-J68</f>
        <v>2</v>
      </c>
      <c r="L68" s="12"/>
      <c r="M68" s="8" t="str">
        <f>BoysU11!$B66</f>
        <v>Chepstow</v>
      </c>
      <c r="O68" s="44">
        <f>SUM(N69:N74)</f>
        <v>0</v>
      </c>
      <c r="P68" s="10">
        <f>RANK(O68,O$5:O$68,0)</f>
        <v>7</v>
      </c>
      <c r="Q68" s="14">
        <f>COUNT(P$5:P$68)+1-P68</f>
        <v>2</v>
      </c>
      <c r="R68" s="13"/>
      <c r="S68" s="69" t="str">
        <f>BoysU11!$B66</f>
        <v>Chepstow</v>
      </c>
      <c r="T68" s="102">
        <v>999</v>
      </c>
      <c r="U68" s="10">
        <f>RANK(T68,T$5:T$68,1)</f>
        <v>7</v>
      </c>
      <c r="V68" s="14">
        <f>COUNT(U$5:U$68)+1-U68</f>
        <v>2</v>
      </c>
      <c r="W68" s="13"/>
      <c r="X68" s="69" t="str">
        <f>BoysU11!$B66</f>
        <v>Chepstow</v>
      </c>
      <c r="Y68" s="102">
        <v>999</v>
      </c>
      <c r="Z68" s="10">
        <f>RANK(Y68,Y$5:Y$68,1)</f>
        <v>7</v>
      </c>
      <c r="AA68" s="14">
        <f>COUNT(Z$5:Z$68)+1-Z68</f>
        <v>2</v>
      </c>
      <c r="AB68" s="13"/>
    </row>
    <row r="69" spans="1:28" ht="12">
      <c r="A69" s="8">
        <f>BoysU11!$B67</f>
        <v>0</v>
      </c>
      <c r="F69" s="12"/>
      <c r="G69" s="8">
        <f>BoysU11!$B67</f>
        <v>0</v>
      </c>
      <c r="L69" s="12"/>
      <c r="M69" s="8">
        <f>BoysU11!$B67</f>
        <v>0</v>
      </c>
      <c r="R69" s="13"/>
      <c r="S69" s="8"/>
      <c r="U69" s="9"/>
      <c r="V69" s="9"/>
      <c r="W69" s="13"/>
      <c r="X69" s="8"/>
      <c r="Z69" s="9"/>
      <c r="AA69" s="9"/>
      <c r="AB69" s="13"/>
    </row>
    <row r="70" spans="1:28" ht="12">
      <c r="A70" s="8">
        <f>BoysU11!$B68</f>
        <v>0</v>
      </c>
      <c r="D70" s="10"/>
      <c r="F70" s="12"/>
      <c r="G70" s="8">
        <f>BoysU11!$B68</f>
        <v>0</v>
      </c>
      <c r="J70" s="10"/>
      <c r="L70" s="12"/>
      <c r="M70" s="8">
        <f>BoysU11!$B68</f>
        <v>0</v>
      </c>
      <c r="P70" s="10"/>
      <c r="R70" s="13"/>
      <c r="S70" s="8"/>
      <c r="U70" s="9"/>
      <c r="V70" s="9"/>
      <c r="W70" s="13"/>
      <c r="X70" s="8"/>
      <c r="Z70" s="9"/>
      <c r="AA70" s="9"/>
      <c r="AB70" s="13"/>
    </row>
    <row r="71" spans="1:28" ht="12">
      <c r="A71" s="8">
        <f>BoysU11!$B69</f>
        <v>0</v>
      </c>
      <c r="D71" s="10"/>
      <c r="F71" s="12"/>
      <c r="G71" s="8">
        <f>BoysU11!$B69</f>
        <v>0</v>
      </c>
      <c r="J71" s="10"/>
      <c r="L71" s="12"/>
      <c r="M71" s="8">
        <f>BoysU11!$B69</f>
        <v>0</v>
      </c>
      <c r="P71" s="10"/>
      <c r="R71" s="13"/>
      <c r="S71" s="8"/>
      <c r="U71" s="9"/>
      <c r="V71" s="9"/>
      <c r="W71" s="13"/>
      <c r="X71" s="8"/>
      <c r="Z71" s="9"/>
      <c r="AA71" s="9"/>
      <c r="AB71" s="13"/>
    </row>
    <row r="72" spans="1:28" ht="12">
      <c r="A72" s="8">
        <f>BoysU11!$B70</f>
        <v>0</v>
      </c>
      <c r="D72" s="10"/>
      <c r="F72" s="12"/>
      <c r="G72" s="8">
        <f>BoysU11!$B70</f>
        <v>0</v>
      </c>
      <c r="J72" s="10"/>
      <c r="L72" s="12"/>
      <c r="M72" s="8">
        <f>BoysU11!$B70</f>
        <v>0</v>
      </c>
      <c r="P72" s="10"/>
      <c r="R72" s="13"/>
      <c r="S72" s="8"/>
      <c r="U72" s="9"/>
      <c r="V72" s="9"/>
      <c r="W72" s="13"/>
      <c r="X72" s="8"/>
      <c r="Z72" s="9"/>
      <c r="AA72" s="9"/>
      <c r="AB72" s="13"/>
    </row>
    <row r="73" spans="1:28" ht="12">
      <c r="A73" s="8">
        <f>BoysU11!$B71</f>
        <v>0</v>
      </c>
      <c r="D73" s="10"/>
      <c r="F73" s="12"/>
      <c r="G73" s="8">
        <f>BoysU11!$B71</f>
        <v>0</v>
      </c>
      <c r="J73" s="10"/>
      <c r="L73" s="12"/>
      <c r="M73" s="8">
        <f>BoysU11!$B71</f>
        <v>0</v>
      </c>
      <c r="P73" s="10"/>
      <c r="R73" s="13"/>
      <c r="S73" s="8"/>
      <c r="U73" s="9"/>
      <c r="V73" s="9"/>
      <c r="W73" s="13"/>
      <c r="X73" s="8"/>
      <c r="Z73" s="9"/>
      <c r="AA73" s="9"/>
      <c r="AB73" s="13"/>
    </row>
    <row r="74" spans="1:28" ht="12">
      <c r="A74" s="8">
        <f>BoysU11!$B72</f>
        <v>0</v>
      </c>
      <c r="D74" s="10"/>
      <c r="F74" s="12"/>
      <c r="G74" s="8">
        <f>BoysU11!$B72</f>
        <v>0</v>
      </c>
      <c r="J74" s="10"/>
      <c r="L74" s="12"/>
      <c r="M74" s="8">
        <f>BoysU11!$B72</f>
        <v>0</v>
      </c>
      <c r="P74" s="10"/>
      <c r="R74" s="13"/>
      <c r="S74" s="8"/>
      <c r="U74" s="9"/>
      <c r="V74" s="9"/>
      <c r="W74" s="13"/>
      <c r="X74" s="8"/>
      <c r="Z74" s="9"/>
      <c r="AA74" s="9"/>
      <c r="AB74" s="13"/>
    </row>
    <row r="75" spans="4:28" ht="12">
      <c r="D75" s="10"/>
      <c r="F75" s="12"/>
      <c r="G75" s="8"/>
      <c r="J75" s="10"/>
      <c r="L75" s="12"/>
      <c r="M75" s="8"/>
      <c r="P75" s="10"/>
      <c r="R75" s="13"/>
      <c r="S75" s="8"/>
      <c r="U75" s="9"/>
      <c r="V75" s="9"/>
      <c r="W75" s="13"/>
      <c r="X75" s="8"/>
      <c r="Z75" s="9"/>
      <c r="AA75" s="9"/>
      <c r="AB75" s="13"/>
    </row>
    <row r="76" spans="2:28" ht="1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X76" s="8"/>
      <c r="AB76" s="13"/>
    </row>
    <row r="77" spans="6:28" ht="12">
      <c r="F77" s="12"/>
      <c r="G77" s="8"/>
      <c r="L77" s="12"/>
      <c r="M77" s="8"/>
      <c r="R77" s="13"/>
      <c r="S77" s="8"/>
      <c r="W77" s="13"/>
      <c r="X77" s="8"/>
      <c r="AB77" s="13"/>
    </row>
    <row r="78" spans="1:28" ht="12">
      <c r="A78" s="8" t="s">
        <v>60</v>
      </c>
      <c r="F78" s="12"/>
      <c r="G78" s="8" t="str">
        <f>+A78</f>
        <v>Guests</v>
      </c>
      <c r="L78" s="12"/>
      <c r="M78" s="8" t="str">
        <f>+A78</f>
        <v>Guests</v>
      </c>
      <c r="R78" s="13"/>
      <c r="S78" s="8"/>
      <c r="W78" s="13"/>
      <c r="X78" s="8"/>
      <c r="AB78" s="13"/>
    </row>
    <row r="79" spans="1:28" ht="12">
      <c r="A79" s="8">
        <f>BoysU11!$B77</f>
        <v>0</v>
      </c>
      <c r="F79" s="12"/>
      <c r="G79" s="8">
        <f>BoysU11!$B77</f>
        <v>0</v>
      </c>
      <c r="L79" s="12"/>
      <c r="M79" s="8">
        <f>BoysU11!$B77</f>
        <v>0</v>
      </c>
      <c r="R79" s="13"/>
      <c r="S79" s="8"/>
      <c r="W79" s="13"/>
      <c r="X79" s="8"/>
      <c r="AB79" s="13"/>
    </row>
    <row r="80" spans="6:28" ht="12">
      <c r="F80" s="12"/>
      <c r="G80" s="8">
        <f>BoysU11!$B78</f>
        <v>0</v>
      </c>
      <c r="L80" s="12"/>
      <c r="M80" s="8">
        <f>BoysU11!$B78</f>
        <v>0</v>
      </c>
      <c r="R80" s="13"/>
      <c r="S80" s="8"/>
      <c r="W80" s="13"/>
      <c r="X80" s="8"/>
      <c r="AB80" s="13"/>
    </row>
    <row r="81" spans="1:28" ht="12">
      <c r="A81" s="8">
        <f>BoysU11!$B79</f>
        <v>0</v>
      </c>
      <c r="F81" s="12"/>
      <c r="G81" s="8">
        <f>BoysU11!$B79</f>
        <v>0</v>
      </c>
      <c r="L81" s="12"/>
      <c r="M81" s="8">
        <f>BoysU11!$B79</f>
        <v>0</v>
      </c>
      <c r="R81" s="13"/>
      <c r="S81" s="8"/>
      <c r="W81" s="13"/>
      <c r="X81" s="8"/>
      <c r="AB81" s="13"/>
    </row>
    <row r="82" spans="1:28" ht="12">
      <c r="A82" s="8">
        <f>BoysU11!$B80</f>
        <v>0</v>
      </c>
      <c r="F82" s="12"/>
      <c r="G82" s="8">
        <f>BoysU11!$B80</f>
        <v>0</v>
      </c>
      <c r="L82" s="12"/>
      <c r="M82" s="8">
        <f>BoysU11!$B80</f>
        <v>0</v>
      </c>
      <c r="R82" s="13"/>
      <c r="S82" s="8"/>
      <c r="W82" s="13"/>
      <c r="X82" s="8"/>
      <c r="AB82" s="13"/>
    </row>
    <row r="83" spans="1:28" ht="12">
      <c r="A83" s="13"/>
      <c r="B83" s="12"/>
      <c r="C83" s="12"/>
      <c r="D83" s="12"/>
      <c r="E83" s="12"/>
      <c r="F83" s="12"/>
      <c r="G83" s="13"/>
      <c r="H83" s="12"/>
      <c r="I83" s="12"/>
      <c r="J83" s="12"/>
      <c r="K83" s="12"/>
      <c r="L83" s="12"/>
      <c r="M83" s="13"/>
      <c r="N83" s="12"/>
      <c r="O83" s="12"/>
      <c r="P83" s="12"/>
      <c r="Q83" s="12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9"/>
  <sheetViews>
    <sheetView zoomScalePageLayoutView="0" workbookViewId="0" topLeftCell="A37">
      <selection activeCell="B54" sqref="B54"/>
    </sheetView>
  </sheetViews>
  <sheetFormatPr defaultColWidth="11.57421875" defaultRowHeight="12.75" customHeight="1"/>
  <cols>
    <col min="1" max="1" width="11.57421875" style="4" customWidth="1"/>
    <col min="2" max="2" width="19.28125" style="4" customWidth="1"/>
    <col min="3" max="6" width="15.28125" style="4" customWidth="1"/>
    <col min="7" max="7" width="8.7109375" style="4" customWidth="1"/>
    <col min="8" max="8" width="19.421875" style="4" customWidth="1"/>
    <col min="9" max="11" width="15.28125" style="4" customWidth="1"/>
    <col min="12" max="12" width="13.7109375" style="4" customWidth="1"/>
    <col min="13" max="13" width="9.28125" style="4" customWidth="1"/>
    <col min="14" max="14" width="20.421875" style="4" customWidth="1"/>
    <col min="15" max="15" width="19.421875" style="4" customWidth="1"/>
    <col min="16" max="18" width="15.28125" style="4" customWidth="1"/>
    <col min="19" max="19" width="14.00390625" style="4" customWidth="1"/>
    <col min="20" max="20" width="9.8515625" style="4" customWidth="1"/>
    <col min="21" max="16384" width="11.57421875" style="4" customWidth="1"/>
  </cols>
  <sheetData>
    <row r="1" spans="1:9" ht="18" customHeight="1">
      <c r="A1" s="96" t="str">
        <f>+BoysU11!A1</f>
        <v>Gloucestershire Sportshall League </v>
      </c>
      <c r="I1" s="96" t="s">
        <v>103</v>
      </c>
    </row>
    <row r="2" spans="3:11" ht="14.25" customHeight="1">
      <c r="C2" s="39"/>
      <c r="D2" s="25"/>
      <c r="F2" s="86" t="s">
        <v>43</v>
      </c>
      <c r="J2" s="86" t="s">
        <v>39</v>
      </c>
      <c r="K2"/>
    </row>
    <row r="3" spans="2:11" ht="14.25" customHeight="1">
      <c r="B3" s="81" t="s">
        <v>22</v>
      </c>
      <c r="C3" s="40"/>
      <c r="D3" s="40"/>
      <c r="I3" s="4" t="s">
        <v>38</v>
      </c>
      <c r="J3" s="38" t="s">
        <v>14</v>
      </c>
      <c r="K3" s="38" t="s">
        <v>31</v>
      </c>
    </row>
    <row r="4" spans="2:11" ht="14.25" customHeight="1">
      <c r="B4" s="88" t="s">
        <v>133</v>
      </c>
      <c r="C4" s="25"/>
      <c r="D4" s="25"/>
      <c r="F4" t="s">
        <v>32</v>
      </c>
      <c r="G4" s="79" t="str">
        <f>+$B$3</f>
        <v>Cheltenham A</v>
      </c>
      <c r="H4" s="4" t="str">
        <f>+B4</f>
        <v>Lorna Willmott</v>
      </c>
      <c r="I4" s="41">
        <v>1</v>
      </c>
      <c r="J4" s="23"/>
      <c r="K4" s="23"/>
    </row>
    <row r="5" spans="2:11" ht="14.25" customHeight="1">
      <c r="B5" s="89" t="s">
        <v>134</v>
      </c>
      <c r="C5" s="25"/>
      <c r="D5" s="25"/>
      <c r="F5"/>
      <c r="G5" s="82" t="str">
        <f>+$B$39</f>
        <v>FODAC A</v>
      </c>
      <c r="H5" s="4" t="str">
        <f>+B40</f>
        <v>Grace Clarke</v>
      </c>
      <c r="I5" s="41">
        <v>2</v>
      </c>
      <c r="J5" s="23"/>
      <c r="K5" s="23"/>
    </row>
    <row r="6" spans="2:11" ht="14.25" customHeight="1">
      <c r="B6" s="89" t="s">
        <v>129</v>
      </c>
      <c r="C6" s="25"/>
      <c r="D6" s="25"/>
      <c r="F6"/>
      <c r="G6" s="83" t="str">
        <f>+$B$57</f>
        <v>Gloucester</v>
      </c>
      <c r="H6" s="4" t="str">
        <f>+B58</f>
        <v>Ella Edwards</v>
      </c>
      <c r="I6" s="41">
        <v>3</v>
      </c>
      <c r="J6" s="23"/>
      <c r="K6" s="23"/>
    </row>
    <row r="7" spans="2:11" ht="14.25" customHeight="1">
      <c r="B7" s="89" t="s">
        <v>130</v>
      </c>
      <c r="C7" s="25"/>
      <c r="D7" s="25"/>
      <c r="G7" s="79" t="str">
        <f>+$B$30</f>
        <v>Cheltenham D</v>
      </c>
      <c r="H7" s="4" t="str">
        <f>+B36</f>
        <v>Florence Hampton</v>
      </c>
      <c r="I7" s="41">
        <v>4</v>
      </c>
      <c r="J7" s="23"/>
      <c r="K7" s="23"/>
    </row>
    <row r="8" spans="2:11" ht="14.25" customHeight="1">
      <c r="B8" s="89" t="s">
        <v>131</v>
      </c>
      <c r="C8" s="25"/>
      <c r="D8" s="25"/>
      <c r="G8" s="79" t="str">
        <f>+$B$12</f>
        <v>Cheltenham B</v>
      </c>
      <c r="H8" s="4" t="str">
        <f>+B13</f>
        <v>Scarlett Dreezer</v>
      </c>
      <c r="I8" s="41">
        <v>5</v>
      </c>
      <c r="J8" s="23"/>
      <c r="K8" s="23"/>
    </row>
    <row r="9" spans="2:11" ht="14.25" customHeight="1">
      <c r="B9" s="85" t="s">
        <v>132</v>
      </c>
      <c r="C9" s="25"/>
      <c r="D9" s="25"/>
      <c r="F9"/>
      <c r="G9" s="82" t="str">
        <f>+$B$48</f>
        <v>FODAC B</v>
      </c>
      <c r="H9" s="4" t="str">
        <f>+B49</f>
        <v>Eloise Smith</v>
      </c>
      <c r="I9" s="41">
        <v>6</v>
      </c>
      <c r="J9" s="23"/>
      <c r="K9" s="23"/>
    </row>
    <row r="10" spans="2:11" ht="14.25" customHeight="1">
      <c r="B10" s="64"/>
      <c r="C10" s="25"/>
      <c r="D10" s="25"/>
      <c r="F10"/>
      <c r="J10"/>
      <c r="K10"/>
    </row>
    <row r="11" spans="2:11" ht="14.25" customHeight="1">
      <c r="B11" s="90"/>
      <c r="C11" s="25"/>
      <c r="D11" s="25"/>
      <c r="F11"/>
      <c r="J11"/>
      <c r="K11"/>
    </row>
    <row r="12" spans="2:11" ht="14.25" customHeight="1">
      <c r="B12" s="91" t="s">
        <v>23</v>
      </c>
      <c r="C12" s="25"/>
      <c r="D12" s="25"/>
      <c r="F12" t="s">
        <v>33</v>
      </c>
      <c r="G12" s="79" t="str">
        <f>+$B$21</f>
        <v>Cheltenham C</v>
      </c>
      <c r="H12" s="4" t="str">
        <f>+B22</f>
        <v>Hollie Brown</v>
      </c>
      <c r="I12" s="41">
        <v>1</v>
      </c>
      <c r="J12" s="23"/>
      <c r="K12" s="23"/>
    </row>
    <row r="13" spans="2:11" ht="14.25" customHeight="1">
      <c r="B13" s="88" t="s">
        <v>135</v>
      </c>
      <c r="C13" s="25"/>
      <c r="D13" s="25"/>
      <c r="G13" s="79" t="str">
        <f>+$B$30</f>
        <v>Cheltenham D</v>
      </c>
      <c r="H13" s="4" t="str">
        <f>+B31</f>
        <v>Georgia Howell</v>
      </c>
      <c r="I13" s="41">
        <v>2</v>
      </c>
      <c r="J13" s="23"/>
      <c r="K13" s="23"/>
    </row>
    <row r="14" spans="2:11" ht="14.25" customHeight="1">
      <c r="B14" s="89" t="s">
        <v>136</v>
      </c>
      <c r="C14" s="25"/>
      <c r="D14" s="25"/>
      <c r="G14" s="79" t="str">
        <f>+$B$3</f>
        <v>Cheltenham A</v>
      </c>
      <c r="H14" s="4" t="str">
        <f>+B5</f>
        <v>Lily Marchant</v>
      </c>
      <c r="I14" s="41">
        <v>3</v>
      </c>
      <c r="J14" s="23"/>
      <c r="K14" s="23"/>
    </row>
    <row r="15" spans="2:11" ht="14.25" customHeight="1">
      <c r="B15" s="89" t="s">
        <v>137</v>
      </c>
      <c r="C15" s="25"/>
      <c r="D15" s="25"/>
      <c r="F15"/>
      <c r="G15" s="82" t="str">
        <f>+$B$39</f>
        <v>FODAC A</v>
      </c>
      <c r="H15" s="4" t="str">
        <f>+B41</f>
        <v>Sarah O'Brien</v>
      </c>
      <c r="I15" s="41">
        <v>4</v>
      </c>
      <c r="J15" s="23"/>
      <c r="K15" s="23"/>
    </row>
    <row r="16" spans="2:11" ht="14.25" customHeight="1">
      <c r="B16" s="89" t="s">
        <v>138</v>
      </c>
      <c r="C16" s="25"/>
      <c r="D16" s="25"/>
      <c r="F16"/>
      <c r="G16" s="83" t="str">
        <f>+$B$57</f>
        <v>Gloucester</v>
      </c>
      <c r="H16" s="4" t="str">
        <f>+B59</f>
        <v>Winnie Margretts</v>
      </c>
      <c r="I16" s="41">
        <v>5</v>
      </c>
      <c r="J16" s="23"/>
      <c r="K16" s="23"/>
    </row>
    <row r="17" spans="2:11" ht="14.25" customHeight="1">
      <c r="B17" s="89" t="s">
        <v>139</v>
      </c>
      <c r="C17" s="25"/>
      <c r="D17" s="25"/>
      <c r="F17"/>
      <c r="G17" s="82" t="str">
        <f>+$B$48</f>
        <v>FODAC B</v>
      </c>
      <c r="H17" s="4">
        <f>+B54</f>
        <v>0</v>
      </c>
      <c r="I17" s="41">
        <v>6</v>
      </c>
      <c r="J17" s="23"/>
      <c r="K17" s="23"/>
    </row>
    <row r="18" spans="2:6" ht="14.25" customHeight="1">
      <c r="B18" s="85" t="s">
        <v>140</v>
      </c>
      <c r="C18" s="25"/>
      <c r="D18" s="25"/>
      <c r="F18"/>
    </row>
    <row r="19" spans="2:11" ht="14.25" customHeight="1">
      <c r="B19" s="64"/>
      <c r="C19" s="25"/>
      <c r="D19" s="25"/>
      <c r="F19"/>
      <c r="J19"/>
      <c r="K19"/>
    </row>
    <row r="20" spans="2:11" ht="14.25" customHeight="1">
      <c r="B20" s="90"/>
      <c r="C20" s="25"/>
      <c r="D20" s="25"/>
      <c r="F20" t="s">
        <v>34</v>
      </c>
      <c r="G20" s="79" t="str">
        <f>+$B$12</f>
        <v>Cheltenham B</v>
      </c>
      <c r="H20" s="4" t="str">
        <f>+B14</f>
        <v>Freya Howell</v>
      </c>
      <c r="I20" s="41">
        <v>1</v>
      </c>
      <c r="J20" s="23"/>
      <c r="K20" s="23"/>
    </row>
    <row r="21" spans="2:11" ht="14.25" customHeight="1">
      <c r="B21" s="91" t="s">
        <v>24</v>
      </c>
      <c r="C21" s="25"/>
      <c r="D21" s="25"/>
      <c r="G21" s="82" t="str">
        <f>+$B$48</f>
        <v>FODAC B</v>
      </c>
      <c r="H21" s="4" t="str">
        <f>+B50</f>
        <v>Ele Breeze</v>
      </c>
      <c r="I21" s="41">
        <v>2</v>
      </c>
      <c r="J21" s="23"/>
      <c r="K21" s="23"/>
    </row>
    <row r="22" spans="2:11" ht="14.25" customHeight="1">
      <c r="B22" s="88" t="s">
        <v>141</v>
      </c>
      <c r="C22" s="25"/>
      <c r="D22" s="25"/>
      <c r="G22" s="79" t="str">
        <f>+$B$21</f>
        <v>Cheltenham C</v>
      </c>
      <c r="H22" s="4" t="str">
        <f>+B23</f>
        <v>Lulu Skurek</v>
      </c>
      <c r="I22" s="41">
        <v>3</v>
      </c>
      <c r="J22" s="23"/>
      <c r="K22" s="23"/>
    </row>
    <row r="23" spans="2:11" ht="14.25" customHeight="1">
      <c r="B23" s="89" t="s">
        <v>142</v>
      </c>
      <c r="C23" s="25"/>
      <c r="D23" s="25"/>
      <c r="F23"/>
      <c r="G23" s="79" t="str">
        <f>+$B$30</f>
        <v>Cheltenham D</v>
      </c>
      <c r="H23" s="4" t="str">
        <f>+B32</f>
        <v>Chloe Sheppard</v>
      </c>
      <c r="I23" s="41">
        <v>4</v>
      </c>
      <c r="J23" s="23"/>
      <c r="K23" s="23"/>
    </row>
    <row r="24" spans="2:11" ht="14.25" customHeight="1">
      <c r="B24" s="89" t="s">
        <v>143</v>
      </c>
      <c r="C24" s="25"/>
      <c r="D24" s="25"/>
      <c r="F24"/>
      <c r="G24" s="79" t="str">
        <f>+$B$3</f>
        <v>Cheltenham A</v>
      </c>
      <c r="H24" s="4" t="str">
        <f>+B6</f>
        <v>Evie Warwick</v>
      </c>
      <c r="I24" s="41">
        <v>5</v>
      </c>
      <c r="J24" s="23"/>
      <c r="K24" s="23"/>
    </row>
    <row r="25" spans="2:11" ht="14.25" customHeight="1">
      <c r="B25" s="89" t="s">
        <v>144</v>
      </c>
      <c r="C25" s="25"/>
      <c r="D25" s="25"/>
      <c r="F25"/>
      <c r="G25" s="82" t="str">
        <f>+$B$39</f>
        <v>FODAC A</v>
      </c>
      <c r="H25" s="4" t="str">
        <f>+B42</f>
        <v>Lacey Wildin</v>
      </c>
      <c r="I25" s="41">
        <v>6</v>
      </c>
      <c r="J25" s="23"/>
      <c r="K25" s="23"/>
    </row>
    <row r="26" spans="2:6" ht="14.25" customHeight="1">
      <c r="B26" s="89" t="s">
        <v>145</v>
      </c>
      <c r="C26" s="25"/>
      <c r="D26" s="25"/>
      <c r="F26"/>
    </row>
    <row r="27" spans="2:11" ht="14.25" customHeight="1">
      <c r="B27" s="85" t="s">
        <v>146</v>
      </c>
      <c r="C27" s="25"/>
      <c r="D27" s="25"/>
      <c r="F27"/>
      <c r="J27"/>
      <c r="K27"/>
    </row>
    <row r="28" spans="2:11" ht="14.25" customHeight="1">
      <c r="B28" s="64"/>
      <c r="C28" s="25"/>
      <c r="D28" s="25"/>
      <c r="F28" t="s">
        <v>35</v>
      </c>
      <c r="G28" s="83" t="str">
        <f>+$B$57</f>
        <v>Gloucester</v>
      </c>
      <c r="H28" s="4" t="str">
        <f>+B60</f>
        <v>Tamera  Leach</v>
      </c>
      <c r="I28" s="41">
        <v>1</v>
      </c>
      <c r="J28" s="23"/>
      <c r="K28" s="23"/>
    </row>
    <row r="29" spans="2:11" ht="14.25" customHeight="1">
      <c r="B29" s="90"/>
      <c r="C29" s="25"/>
      <c r="D29" s="25"/>
      <c r="G29" s="84"/>
      <c r="H29" s="4" t="str">
        <f>+B69</f>
        <v>n3</v>
      </c>
      <c r="I29" s="41">
        <v>2</v>
      </c>
      <c r="J29" s="23"/>
      <c r="K29" s="23"/>
    </row>
    <row r="30" spans="2:11" ht="14.25" customHeight="1">
      <c r="B30" s="91" t="s">
        <v>59</v>
      </c>
      <c r="C30" s="25"/>
      <c r="D30" s="25"/>
      <c r="G30" s="79" t="str">
        <f>+$B$12</f>
        <v>Cheltenham B</v>
      </c>
      <c r="H30" s="4" t="str">
        <f>+B15</f>
        <v>Lani Grainger</v>
      </c>
      <c r="I30" s="41">
        <v>3</v>
      </c>
      <c r="J30" s="23"/>
      <c r="K30" s="23"/>
    </row>
    <row r="31" spans="2:11" ht="14.25" customHeight="1">
      <c r="B31" s="88" t="s">
        <v>147</v>
      </c>
      <c r="C31" s="61"/>
      <c r="D31" s="25"/>
      <c r="F31"/>
      <c r="G31" s="82" t="str">
        <f>+$B$48</f>
        <v>FODAC B</v>
      </c>
      <c r="H31" s="4" t="str">
        <f>+B51</f>
        <v>Eloise Smith</v>
      </c>
      <c r="I31" s="41">
        <v>4</v>
      </c>
      <c r="J31" s="23"/>
      <c r="K31" s="23"/>
    </row>
    <row r="32" spans="2:11" ht="14.25" customHeight="1">
      <c r="B32" s="89" t="s">
        <v>148</v>
      </c>
      <c r="C32" s="61"/>
      <c r="D32" s="25"/>
      <c r="F32"/>
      <c r="G32" s="79" t="str">
        <f>+$B$21</f>
        <v>Cheltenham C</v>
      </c>
      <c r="H32" s="4" t="str">
        <f>+B24</f>
        <v>Catrin Jones</v>
      </c>
      <c r="I32" s="41">
        <v>5</v>
      </c>
      <c r="J32" s="23"/>
      <c r="K32" s="23"/>
    </row>
    <row r="33" spans="2:11" ht="14.25" customHeight="1">
      <c r="B33" s="89" t="s">
        <v>149</v>
      </c>
      <c r="C33" s="61"/>
      <c r="D33" s="25"/>
      <c r="F33"/>
      <c r="G33" s="79" t="str">
        <f>+$B$30</f>
        <v>Cheltenham D</v>
      </c>
      <c r="H33" s="4" t="str">
        <f>+B33</f>
        <v>Georgina Viall</v>
      </c>
      <c r="I33" s="41">
        <v>6</v>
      </c>
      <c r="J33" s="23"/>
      <c r="K33" s="23"/>
    </row>
    <row r="34" spans="2:6" ht="14.25" customHeight="1">
      <c r="B34" s="89" t="s">
        <v>150</v>
      </c>
      <c r="C34" s="61"/>
      <c r="D34" s="25"/>
      <c r="F34"/>
    </row>
    <row r="35" spans="2:11" ht="14.25" customHeight="1">
      <c r="B35" s="89" t="s">
        <v>151</v>
      </c>
      <c r="C35" s="61"/>
      <c r="D35" s="25"/>
      <c r="F35" s="86" t="str">
        <f>+F2</f>
        <v>U11 Girls</v>
      </c>
      <c r="J35" s="86" t="str">
        <f>+J2</f>
        <v>Individual Time Trial (1 lap)</v>
      </c>
      <c r="K35"/>
    </row>
    <row r="36" spans="2:11" ht="14.25" customHeight="1">
      <c r="B36" s="85" t="s">
        <v>152</v>
      </c>
      <c r="C36" s="61"/>
      <c r="D36" s="25"/>
      <c r="F36" t="s">
        <v>37</v>
      </c>
      <c r="G36" s="79" t="str">
        <f>+$B$3</f>
        <v>Cheltenham A</v>
      </c>
      <c r="H36" s="4" t="str">
        <f>+B7</f>
        <v>Emily Brown</v>
      </c>
      <c r="I36" s="41">
        <v>1</v>
      </c>
      <c r="J36" s="23"/>
      <c r="K36" s="23"/>
    </row>
    <row r="37" spans="2:11" ht="14.25" customHeight="1">
      <c r="B37" s="67"/>
      <c r="C37" s="61"/>
      <c r="D37" s="25"/>
      <c r="G37" s="82" t="str">
        <f>+$B$39</f>
        <v>FODAC A</v>
      </c>
      <c r="H37" s="4" t="str">
        <f>+B43</f>
        <v>Fiona Chapman</v>
      </c>
      <c r="I37" s="41">
        <v>2</v>
      </c>
      <c r="J37" s="23"/>
      <c r="K37" s="23"/>
    </row>
    <row r="38" spans="2:11" ht="14.25" customHeight="1">
      <c r="B38" s="68"/>
      <c r="C38" s="61"/>
      <c r="D38" s="25"/>
      <c r="G38" s="83" t="str">
        <f>+$B$57</f>
        <v>Gloucester</v>
      </c>
      <c r="H38" s="4" t="str">
        <f>+B61</f>
        <v>Eirini Apostolakis</v>
      </c>
      <c r="I38" s="41">
        <v>3</v>
      </c>
      <c r="J38" s="23"/>
      <c r="K38" s="23"/>
    </row>
    <row r="39" spans="2:11" ht="14.25" customHeight="1">
      <c r="B39" s="91" t="s">
        <v>6</v>
      </c>
      <c r="C39" s="61"/>
      <c r="D39" s="25"/>
      <c r="F39"/>
      <c r="G39" s="79" t="str">
        <f>+$B$21</f>
        <v>Cheltenham C</v>
      </c>
      <c r="H39" s="4" t="str">
        <f>+B27</f>
        <v>Lily Barron</v>
      </c>
      <c r="I39" s="41">
        <v>4</v>
      </c>
      <c r="J39" s="23"/>
      <c r="K39" s="23"/>
    </row>
    <row r="40" spans="2:11" ht="14.25" customHeight="1">
      <c r="B40" s="88" t="s">
        <v>153</v>
      </c>
      <c r="C40" s="61"/>
      <c r="D40" s="25"/>
      <c r="F40"/>
      <c r="G40" s="79" t="str">
        <f>+$B$12</f>
        <v>Cheltenham B</v>
      </c>
      <c r="H40" s="4" t="str">
        <f>+B16</f>
        <v>Catherine Smith</v>
      </c>
      <c r="I40" s="41">
        <v>5</v>
      </c>
      <c r="J40" s="23"/>
      <c r="K40" s="23"/>
    </row>
    <row r="41" spans="2:11" ht="14.25" customHeight="1">
      <c r="B41" s="89" t="s">
        <v>159</v>
      </c>
      <c r="C41" s="61"/>
      <c r="D41" s="25"/>
      <c r="F41"/>
      <c r="G41" s="82" t="str">
        <f>+$B$48</f>
        <v>FODAC B</v>
      </c>
      <c r="H41" s="4" t="str">
        <f>+B52</f>
        <v>Ele Breeze</v>
      </c>
      <c r="I41" s="41">
        <v>6</v>
      </c>
      <c r="J41" s="23"/>
      <c r="K41" s="23"/>
    </row>
    <row r="42" spans="2:6" ht="14.25" customHeight="1">
      <c r="B42" s="89" t="s">
        <v>154</v>
      </c>
      <c r="C42" s="61"/>
      <c r="D42" s="25"/>
      <c r="F42"/>
    </row>
    <row r="43" spans="2:6" ht="14.25" customHeight="1">
      <c r="B43" s="89" t="s">
        <v>74</v>
      </c>
      <c r="C43" s="61"/>
      <c r="D43" s="25"/>
      <c r="F43"/>
    </row>
    <row r="44" spans="2:11" ht="14.25" customHeight="1">
      <c r="B44" s="89" t="s">
        <v>73</v>
      </c>
      <c r="C44" s="61"/>
      <c r="D44" s="25"/>
      <c r="F44" t="s">
        <v>36</v>
      </c>
      <c r="G44" s="79" t="str">
        <f>+$B$21</f>
        <v>Cheltenham C</v>
      </c>
      <c r="H44" s="4" t="str">
        <f>+B25</f>
        <v>Milly Austin</v>
      </c>
      <c r="I44" s="41">
        <v>1</v>
      </c>
      <c r="J44" s="23"/>
      <c r="K44" s="23"/>
    </row>
    <row r="45" spans="2:11" ht="14.25" customHeight="1">
      <c r="B45" s="85" t="s">
        <v>158</v>
      </c>
      <c r="C45" s="61"/>
      <c r="D45" s="25"/>
      <c r="G45" s="79" t="str">
        <f>+$B$30</f>
        <v>Cheltenham D</v>
      </c>
      <c r="H45" s="4" t="str">
        <f>+B34</f>
        <v>Ella Harrison</v>
      </c>
      <c r="I45" s="41">
        <v>2</v>
      </c>
      <c r="J45" s="23"/>
      <c r="K45" s="23"/>
    </row>
    <row r="46" spans="2:11" ht="14.25" customHeight="1">
      <c r="B46" s="67"/>
      <c r="C46" s="61"/>
      <c r="D46" s="25"/>
      <c r="G46" s="79" t="str">
        <f>+$B$3</f>
        <v>Cheltenham A</v>
      </c>
      <c r="H46" s="4" t="str">
        <f>+B8</f>
        <v>Hayley Roden</v>
      </c>
      <c r="I46" s="41">
        <v>3</v>
      </c>
      <c r="J46" s="23"/>
      <c r="K46" s="23"/>
    </row>
    <row r="47" spans="2:11" ht="14.25" customHeight="1">
      <c r="B47" s="68"/>
      <c r="C47" s="61"/>
      <c r="D47" s="25"/>
      <c r="G47" s="82" t="str">
        <f>+$B$39</f>
        <v>FODAC A</v>
      </c>
      <c r="H47" s="4" t="str">
        <f>+B44</f>
        <v>Izzy Babij</v>
      </c>
      <c r="I47" s="41">
        <v>4</v>
      </c>
      <c r="J47" s="23"/>
      <c r="K47" s="23"/>
    </row>
    <row r="48" spans="2:11" ht="14.25" customHeight="1">
      <c r="B48" s="91" t="s">
        <v>7</v>
      </c>
      <c r="C48" s="61"/>
      <c r="D48" s="25"/>
      <c r="G48" s="83" t="str">
        <f>+$B$57</f>
        <v>Gloucester</v>
      </c>
      <c r="H48" s="4" t="str">
        <f>+B62</f>
        <v>Francesca Dyde</v>
      </c>
      <c r="I48" s="41">
        <v>5</v>
      </c>
      <c r="J48" s="23"/>
      <c r="K48" s="23"/>
    </row>
    <row r="49" spans="2:11" ht="14.25" customHeight="1">
      <c r="B49" s="88" t="s">
        <v>155</v>
      </c>
      <c r="C49" s="67"/>
      <c r="D49" s="25"/>
      <c r="G49" s="79" t="str">
        <f>+$B$12</f>
        <v>Cheltenham B</v>
      </c>
      <c r="H49" s="4" t="str">
        <f>+B18</f>
        <v>Mya Bury</v>
      </c>
      <c r="I49" s="41">
        <v>6</v>
      </c>
      <c r="J49" s="23"/>
      <c r="K49" s="23"/>
    </row>
    <row r="50" spans="2:4" ht="14.25" customHeight="1">
      <c r="B50" s="89" t="s">
        <v>156</v>
      </c>
      <c r="C50" s="67"/>
      <c r="D50" s="25"/>
    </row>
    <row r="51" spans="2:4" ht="14.25" customHeight="1">
      <c r="B51" s="89" t="s">
        <v>155</v>
      </c>
      <c r="C51" s="67"/>
      <c r="D51" s="25"/>
    </row>
    <row r="52" spans="2:11" ht="14.25" customHeight="1">
      <c r="B52" s="89" t="s">
        <v>156</v>
      </c>
      <c r="C52" s="67"/>
      <c r="D52" s="25"/>
      <c r="F52" t="s">
        <v>47</v>
      </c>
      <c r="G52" s="79" t="str">
        <f>+$B$12</f>
        <v>Cheltenham B</v>
      </c>
      <c r="H52" s="4" t="str">
        <f>+B17</f>
        <v>Freya Webb</v>
      </c>
      <c r="I52" s="41">
        <v>1</v>
      </c>
      <c r="J52" s="23"/>
      <c r="K52" s="23"/>
    </row>
    <row r="53" spans="2:11" ht="14.25" customHeight="1">
      <c r="B53" s="89" t="s">
        <v>157</v>
      </c>
      <c r="C53" s="67"/>
      <c r="D53" s="25"/>
      <c r="G53" s="82" t="str">
        <f>+$B$48</f>
        <v>FODAC B</v>
      </c>
      <c r="H53" s="4" t="str">
        <f>+B53</f>
        <v>Megan</v>
      </c>
      <c r="I53" s="41">
        <v>2</v>
      </c>
      <c r="J53" s="23"/>
      <c r="K53" s="23"/>
    </row>
    <row r="54" spans="2:11" ht="14.25" customHeight="1">
      <c r="B54" s="85"/>
      <c r="C54" s="67"/>
      <c r="D54" s="25"/>
      <c r="G54" s="79" t="str">
        <f>+$B$21</f>
        <v>Cheltenham C</v>
      </c>
      <c r="H54" s="4" t="str">
        <f>+B26</f>
        <v>Abby Dundas</v>
      </c>
      <c r="I54" s="41">
        <v>3</v>
      </c>
      <c r="J54" s="23"/>
      <c r="K54" s="23"/>
    </row>
    <row r="55" spans="2:11" ht="14.25" customHeight="1">
      <c r="B55" s="64"/>
      <c r="C55" s="64"/>
      <c r="D55" s="25"/>
      <c r="G55" s="79" t="str">
        <f>+$B$30</f>
        <v>Cheltenham D</v>
      </c>
      <c r="H55" s="4" t="str">
        <f>+B35</f>
        <v>Lucia Peiro</v>
      </c>
      <c r="I55" s="41">
        <v>4</v>
      </c>
      <c r="J55" s="23"/>
      <c r="K55" s="23"/>
    </row>
    <row r="56" spans="2:11" ht="14.25" customHeight="1">
      <c r="B56" s="64"/>
      <c r="C56" s="64"/>
      <c r="D56" s="25"/>
      <c r="G56" s="79" t="str">
        <f>+$B$3</f>
        <v>Cheltenham A</v>
      </c>
      <c r="H56" s="5" t="str">
        <f>+B9</f>
        <v>Beth Seakins</v>
      </c>
      <c r="I56" s="41">
        <v>5</v>
      </c>
      <c r="J56" s="23"/>
      <c r="K56" s="23"/>
    </row>
    <row r="57" spans="2:11" ht="14.25" customHeight="1">
      <c r="B57" s="91" t="s">
        <v>18</v>
      </c>
      <c r="C57" s="64"/>
      <c r="D57" s="25"/>
      <c r="G57" s="82" t="str">
        <f>+$B$39</f>
        <v>FODAC A</v>
      </c>
      <c r="H57" s="4" t="str">
        <f>+B45</f>
        <v>Poppy Truman</v>
      </c>
      <c r="I57" s="41">
        <v>6</v>
      </c>
      <c r="J57" s="23"/>
      <c r="K57" s="23"/>
    </row>
    <row r="58" spans="2:11" ht="14.25" customHeight="1">
      <c r="B58" s="88" t="s">
        <v>160</v>
      </c>
      <c r="C58" s="64"/>
      <c r="D58" s="25"/>
      <c r="I58" s="41"/>
      <c r="J58" s="25"/>
      <c r="K58" s="25"/>
    </row>
    <row r="59" spans="2:11" ht="14.25" customHeight="1">
      <c r="B59" s="89" t="s">
        <v>161</v>
      </c>
      <c r="C59" s="64"/>
      <c r="D59" s="25"/>
      <c r="I59" s="41"/>
      <c r="J59" s="25"/>
      <c r="K59" s="25"/>
    </row>
    <row r="60" spans="2:11" ht="14.25" customHeight="1">
      <c r="B60" s="89" t="s">
        <v>162</v>
      </c>
      <c r="C60" s="64"/>
      <c r="D60" s="25"/>
      <c r="F60" t="s">
        <v>62</v>
      </c>
      <c r="G60" s="83"/>
      <c r="I60" s="41">
        <v>1</v>
      </c>
      <c r="J60" s="23"/>
      <c r="K60" s="23"/>
    </row>
    <row r="61" spans="2:11" ht="14.25" customHeight="1">
      <c r="B61" s="89" t="s">
        <v>163</v>
      </c>
      <c r="C61" s="64"/>
      <c r="D61" s="25"/>
      <c r="G61" s="84"/>
      <c r="I61" s="41">
        <v>2</v>
      </c>
      <c r="J61" s="23"/>
      <c r="K61" s="23"/>
    </row>
    <row r="62" spans="2:11" ht="14.25" customHeight="1">
      <c r="B62" s="89" t="s">
        <v>165</v>
      </c>
      <c r="C62" s="64"/>
      <c r="D62" s="25"/>
      <c r="G62" s="79"/>
      <c r="I62" s="41">
        <v>3</v>
      </c>
      <c r="J62" s="23"/>
      <c r="K62" s="23"/>
    </row>
    <row r="63" spans="2:11" ht="14.25" customHeight="1">
      <c r="B63" s="85" t="s">
        <v>164</v>
      </c>
      <c r="C63" s="64"/>
      <c r="D63" s="25"/>
      <c r="G63" s="82"/>
      <c r="I63" s="41">
        <v>4</v>
      </c>
      <c r="J63" s="23"/>
      <c r="K63" s="23"/>
    </row>
    <row r="64" spans="2:11" ht="14.25" customHeight="1">
      <c r="B64" s="67"/>
      <c r="C64" s="64"/>
      <c r="D64" s="25"/>
      <c r="G64" s="79"/>
      <c r="H64" s="5"/>
      <c r="I64" s="41">
        <v>5</v>
      </c>
      <c r="J64" s="23"/>
      <c r="K64" s="23"/>
    </row>
    <row r="65" spans="2:11" ht="14.25" customHeight="1">
      <c r="B65" s="68"/>
      <c r="C65" s="64"/>
      <c r="D65" s="25"/>
      <c r="G65" s="79"/>
      <c r="I65" s="41">
        <v>6</v>
      </c>
      <c r="J65" s="23"/>
      <c r="K65" s="23"/>
    </row>
    <row r="66" spans="2:11" ht="12.75" customHeight="1">
      <c r="B66" s="91" t="s">
        <v>61</v>
      </c>
      <c r="C66" s="64"/>
      <c r="D66" s="25"/>
      <c r="I66" s="41"/>
      <c r="J66" s="25"/>
      <c r="K66" s="25"/>
    </row>
    <row r="67" spans="2:11" ht="12.75" customHeight="1">
      <c r="B67" s="88" t="s">
        <v>124</v>
      </c>
      <c r="C67" s="64"/>
      <c r="D67" s="25"/>
      <c r="I67" s="41"/>
      <c r="J67" s="25"/>
      <c r="K67" s="25"/>
    </row>
    <row r="68" spans="2:11" ht="12.75" customHeight="1">
      <c r="B68" s="89" t="s">
        <v>76</v>
      </c>
      <c r="C68" s="64"/>
      <c r="D68" s="25"/>
      <c r="F68" t="s">
        <v>63</v>
      </c>
      <c r="I68" s="41">
        <v>1</v>
      </c>
      <c r="J68" s="23"/>
      <c r="K68" s="23"/>
    </row>
    <row r="69" spans="2:11" ht="12.75" customHeight="1">
      <c r="B69" s="89" t="s">
        <v>77</v>
      </c>
      <c r="C69" s="64"/>
      <c r="D69" s="25"/>
      <c r="G69" s="4" t="str">
        <f>+C77</f>
        <v>FODAC Guest</v>
      </c>
      <c r="H69" s="4">
        <f>+B77</f>
        <v>0</v>
      </c>
      <c r="I69" s="41">
        <v>2</v>
      </c>
      <c r="J69" s="23"/>
      <c r="K69" s="23"/>
    </row>
    <row r="70" spans="2:11" ht="12.75" customHeight="1">
      <c r="B70" s="89" t="s">
        <v>78</v>
      </c>
      <c r="C70" s="64"/>
      <c r="D70" s="25"/>
      <c r="I70" s="41">
        <v>3</v>
      </c>
      <c r="J70" s="23"/>
      <c r="K70" s="23"/>
    </row>
    <row r="71" spans="2:11" ht="12.75" customHeight="1">
      <c r="B71" s="89" t="s">
        <v>79</v>
      </c>
      <c r="C71" s="64"/>
      <c r="D71" s="25"/>
      <c r="I71" s="41">
        <v>4</v>
      </c>
      <c r="J71" s="23"/>
      <c r="K71" s="23"/>
    </row>
    <row r="72" spans="2:11" ht="12.75" customHeight="1">
      <c r="B72" s="85" t="s">
        <v>80</v>
      </c>
      <c r="C72" s="64"/>
      <c r="D72" s="25"/>
      <c r="H72" s="5"/>
      <c r="I72" s="41">
        <v>5</v>
      </c>
      <c r="J72" s="23"/>
      <c r="K72" s="23"/>
    </row>
    <row r="73" spans="2:11" ht="12.75" customHeight="1">
      <c r="B73" s="64"/>
      <c r="C73" s="64"/>
      <c r="D73" s="25"/>
      <c r="I73" s="41">
        <v>6</v>
      </c>
      <c r="J73" s="23"/>
      <c r="K73" s="23"/>
    </row>
    <row r="74" spans="2:11" ht="12.75" customHeight="1">
      <c r="B74" s="64"/>
      <c r="C74" s="64"/>
      <c r="D74" s="25"/>
      <c r="F74" s="87" t="s">
        <v>81</v>
      </c>
      <c r="I74" s="41"/>
      <c r="J74" s="25"/>
      <c r="K74" s="25"/>
    </row>
    <row r="75" spans="2:4" ht="12.75" customHeight="1">
      <c r="B75" s="5"/>
      <c r="C75" s="25"/>
      <c r="D75" s="25"/>
    </row>
    <row r="76" spans="2:4" ht="12.75" customHeight="1">
      <c r="B76" s="81" t="s">
        <v>60</v>
      </c>
      <c r="C76" s="25"/>
      <c r="D76" s="25"/>
    </row>
    <row r="77" spans="2:5" ht="12.75" customHeight="1">
      <c r="B77" s="64"/>
      <c r="C77" s="4" t="s">
        <v>75</v>
      </c>
      <c r="D77" s="105"/>
      <c r="E77" s="105"/>
    </row>
    <row r="78" spans="2:3" ht="12.75" customHeight="1">
      <c r="B78" s="64" t="s">
        <v>64</v>
      </c>
      <c r="C78" s="4" t="s">
        <v>66</v>
      </c>
    </row>
    <row r="79" spans="2:3" ht="12.75" customHeight="1">
      <c r="B79" s="5" t="s">
        <v>65</v>
      </c>
      <c r="C79" s="4" t="s">
        <v>66</v>
      </c>
    </row>
    <row r="80" ht="12.75" customHeight="1">
      <c r="B80" s="5"/>
    </row>
    <row r="81" ht="12.75" customHeight="1">
      <c r="B81" s="5"/>
    </row>
    <row r="82" ht="12.75" customHeight="1">
      <c r="B82" s="5"/>
    </row>
    <row r="83" ht="12.75" customHeight="1">
      <c r="B83" s="5"/>
    </row>
    <row r="84" ht="12.75" customHeight="1">
      <c r="B84" s="5"/>
    </row>
    <row r="85" spans="2:23" ht="21" customHeight="1">
      <c r="B85" s="6" t="s">
        <v>8</v>
      </c>
      <c r="C85" s="6" t="s">
        <v>48</v>
      </c>
      <c r="D85" s="72" t="s">
        <v>103</v>
      </c>
      <c r="E85" s="6"/>
      <c r="F85" s="6"/>
      <c r="G85" s="6"/>
      <c r="H85" s="6" t="s">
        <v>9</v>
      </c>
      <c r="I85" s="6" t="s">
        <v>49</v>
      </c>
      <c r="J85" s="72" t="s">
        <v>103</v>
      </c>
      <c r="K85" s="6"/>
      <c r="L85" s="70" t="s">
        <v>71</v>
      </c>
      <c r="M85" s="6"/>
      <c r="O85" s="6" t="s">
        <v>10</v>
      </c>
      <c r="P85" s="6" t="s">
        <v>50</v>
      </c>
      <c r="Q85" s="72" t="s">
        <v>103</v>
      </c>
      <c r="R85" s="6"/>
      <c r="S85" s="6"/>
      <c r="T85"/>
      <c r="U85"/>
      <c r="V85"/>
      <c r="W85"/>
    </row>
    <row r="86" spans="2:23" ht="21" customHeight="1">
      <c r="B86" s="18"/>
      <c r="C86" s="19" t="s">
        <v>25</v>
      </c>
      <c r="D86" s="19" t="s">
        <v>26</v>
      </c>
      <c r="E86" s="19" t="s">
        <v>27</v>
      </c>
      <c r="F86" s="19" t="s">
        <v>28</v>
      </c>
      <c r="G86" s="27"/>
      <c r="H86" s="18"/>
      <c r="I86" s="71" t="s">
        <v>67</v>
      </c>
      <c r="J86" s="71" t="s">
        <v>69</v>
      </c>
      <c r="K86" s="71" t="s">
        <v>68</v>
      </c>
      <c r="L86" s="71" t="s">
        <v>70</v>
      </c>
      <c r="M86" s="59" t="s">
        <v>15</v>
      </c>
      <c r="O86" s="18"/>
      <c r="P86" s="19" t="s">
        <v>25</v>
      </c>
      <c r="Q86" s="19" t="s">
        <v>26</v>
      </c>
      <c r="R86" s="19" t="s">
        <v>27</v>
      </c>
      <c r="S86" s="19" t="s">
        <v>28</v>
      </c>
      <c r="T86"/>
      <c r="U86"/>
      <c r="V86"/>
      <c r="W86"/>
    </row>
    <row r="87" spans="2:19" ht="21" customHeight="1" thickBot="1">
      <c r="B87" s="20" t="str">
        <f>+B3</f>
        <v>Cheltenham A</v>
      </c>
      <c r="C87" s="20"/>
      <c r="D87" s="21"/>
      <c r="E87" s="21"/>
      <c r="F87" s="22"/>
      <c r="G87" s="25"/>
      <c r="H87" s="20" t="str">
        <f>B3</f>
        <v>Cheltenham A</v>
      </c>
      <c r="I87" s="60"/>
      <c r="J87" s="75"/>
      <c r="K87" s="75"/>
      <c r="L87" s="31"/>
      <c r="M87" s="22"/>
      <c r="O87" s="42" t="str">
        <f>B3</f>
        <v>Cheltenham A</v>
      </c>
      <c r="P87" s="21"/>
      <c r="Q87" s="21"/>
      <c r="R87" s="21"/>
      <c r="S87" s="22"/>
    </row>
    <row r="88" spans="2:19" ht="21" customHeight="1" thickBot="1">
      <c r="B88" s="23" t="str">
        <f>+B4</f>
        <v>Lorna Willmott</v>
      </c>
      <c r="C88" s="23"/>
      <c r="D88" s="23"/>
      <c r="E88" s="23"/>
      <c r="F88" s="76"/>
      <c r="G88" s="25"/>
      <c r="H88" s="23" t="str">
        <f>B4</f>
        <v>Lorna Willmott</v>
      </c>
      <c r="I88" s="23"/>
      <c r="J88" s="23"/>
      <c r="K88" s="23"/>
      <c r="L88" s="62"/>
      <c r="M88" s="76"/>
      <c r="O88" s="23" t="str">
        <f>B4</f>
        <v>Lorna Willmott</v>
      </c>
      <c r="P88" s="63"/>
      <c r="Q88" s="23"/>
      <c r="R88" s="23"/>
      <c r="S88" s="76"/>
    </row>
    <row r="89" spans="2:19" ht="21" customHeight="1" thickBot="1">
      <c r="B89" s="23" t="str">
        <f>+B5</f>
        <v>Lily Marchant</v>
      </c>
      <c r="C89" s="23"/>
      <c r="D89" s="23"/>
      <c r="E89" s="23"/>
      <c r="F89" s="76"/>
      <c r="G89" s="25"/>
      <c r="H89" s="23" t="str">
        <f>B5</f>
        <v>Lily Marchant</v>
      </c>
      <c r="I89" s="23"/>
      <c r="J89" s="23"/>
      <c r="K89" s="23"/>
      <c r="L89" s="62"/>
      <c r="M89" s="76"/>
      <c r="O89" s="23" t="str">
        <f>B5</f>
        <v>Lily Marchant</v>
      </c>
      <c r="P89" s="63"/>
      <c r="Q89" s="23"/>
      <c r="R89" s="23"/>
      <c r="S89" s="76"/>
    </row>
    <row r="90" spans="2:19" ht="21" customHeight="1">
      <c r="B90" s="24"/>
      <c r="C90" s="24"/>
      <c r="D90" s="25"/>
      <c r="E90" s="25"/>
      <c r="F90" s="26"/>
      <c r="G90" s="25"/>
      <c r="H90" s="24"/>
      <c r="I90" s="53"/>
      <c r="J90" s="61"/>
      <c r="K90" s="61"/>
      <c r="L90" s="29"/>
      <c r="M90" s="26"/>
      <c r="O90" s="43"/>
      <c r="P90" s="25"/>
      <c r="Q90" s="25"/>
      <c r="R90" s="25"/>
      <c r="S90" s="26"/>
    </row>
    <row r="91" spans="2:19" ht="21" customHeight="1">
      <c r="B91" s="24"/>
      <c r="C91" s="24"/>
      <c r="D91" s="25"/>
      <c r="E91" s="25"/>
      <c r="F91" s="26"/>
      <c r="G91" s="25"/>
      <c r="H91" s="24"/>
      <c r="I91" s="53"/>
      <c r="J91" s="61"/>
      <c r="K91" s="61"/>
      <c r="L91" s="29"/>
      <c r="M91" s="26"/>
      <c r="O91" s="43"/>
      <c r="P91" s="25"/>
      <c r="Q91" s="25"/>
      <c r="R91" s="25"/>
      <c r="S91" s="26"/>
    </row>
    <row r="92" spans="2:19" ht="21" customHeight="1" thickBot="1">
      <c r="B92" s="24" t="str">
        <f>+B12</f>
        <v>Cheltenham B</v>
      </c>
      <c r="C92" s="24"/>
      <c r="D92" s="25"/>
      <c r="E92" s="25"/>
      <c r="F92" s="26"/>
      <c r="G92" s="25"/>
      <c r="H92" s="24" t="str">
        <f>B12</f>
        <v>Cheltenham B</v>
      </c>
      <c r="I92" s="53"/>
      <c r="J92" s="61"/>
      <c r="K92" s="61"/>
      <c r="L92" s="29"/>
      <c r="M92" s="26"/>
      <c r="O92" s="43" t="str">
        <f>B12</f>
        <v>Cheltenham B</v>
      </c>
      <c r="P92" s="25"/>
      <c r="Q92" s="25"/>
      <c r="R92" s="25"/>
      <c r="S92" s="26"/>
    </row>
    <row r="93" spans="2:19" ht="21" customHeight="1" thickBot="1">
      <c r="B93" s="23" t="str">
        <f>+B13</f>
        <v>Scarlett Dreezer</v>
      </c>
      <c r="C93" s="23"/>
      <c r="D93" s="23"/>
      <c r="E93" s="23"/>
      <c r="F93" s="76"/>
      <c r="G93" s="25"/>
      <c r="H93" s="23" t="str">
        <f>B13</f>
        <v>Scarlett Dreezer</v>
      </c>
      <c r="I93" s="23"/>
      <c r="J93" s="23"/>
      <c r="K93" s="23"/>
      <c r="L93" s="23"/>
      <c r="M93" s="76"/>
      <c r="O93" s="23" t="str">
        <f>B13</f>
        <v>Scarlett Dreezer</v>
      </c>
      <c r="P93" s="63"/>
      <c r="Q93" s="23"/>
      <c r="R93" s="23"/>
      <c r="S93" s="76"/>
    </row>
    <row r="94" spans="2:19" ht="21" customHeight="1" thickBot="1">
      <c r="B94" s="23" t="str">
        <f>+B14</f>
        <v>Freya Howell</v>
      </c>
      <c r="C94" s="23"/>
      <c r="D94" s="23"/>
      <c r="E94" s="23"/>
      <c r="F94" s="76"/>
      <c r="G94" s="25"/>
      <c r="H94" s="23" t="str">
        <f>B14</f>
        <v>Freya Howell</v>
      </c>
      <c r="I94" s="23"/>
      <c r="J94" s="23"/>
      <c r="K94" s="23"/>
      <c r="L94" s="23"/>
      <c r="M94" s="76"/>
      <c r="O94" s="23" t="str">
        <f>B14</f>
        <v>Freya Howell</v>
      </c>
      <c r="P94" s="63"/>
      <c r="Q94" s="23"/>
      <c r="R94" s="23"/>
      <c r="S94" s="76"/>
    </row>
    <row r="95" spans="2:19" ht="21" customHeight="1">
      <c r="B95" s="24"/>
      <c r="C95" s="24"/>
      <c r="D95" s="25"/>
      <c r="E95" s="25"/>
      <c r="F95" s="26"/>
      <c r="G95" s="25"/>
      <c r="H95" s="24"/>
      <c r="I95" s="53"/>
      <c r="J95" s="61"/>
      <c r="K95" s="61"/>
      <c r="L95" s="29"/>
      <c r="M95" s="26"/>
      <c r="O95" s="43"/>
      <c r="P95" s="25"/>
      <c r="Q95" s="25"/>
      <c r="R95" s="25"/>
      <c r="S95" s="26"/>
    </row>
    <row r="96" spans="2:19" ht="21" customHeight="1">
      <c r="B96" s="24"/>
      <c r="C96" s="24"/>
      <c r="D96" s="25"/>
      <c r="E96" s="25"/>
      <c r="F96" s="26"/>
      <c r="G96" s="25"/>
      <c r="H96" s="24"/>
      <c r="I96" s="53"/>
      <c r="J96" s="61"/>
      <c r="K96" s="61"/>
      <c r="L96" s="29"/>
      <c r="M96" s="26"/>
      <c r="O96" s="43"/>
      <c r="P96" s="25"/>
      <c r="Q96" s="25"/>
      <c r="R96" s="25"/>
      <c r="S96" s="26"/>
    </row>
    <row r="97" spans="2:19" ht="21" customHeight="1" thickBot="1">
      <c r="B97" s="24" t="str">
        <f>+B21</f>
        <v>Cheltenham C</v>
      </c>
      <c r="C97" s="24"/>
      <c r="D97" s="25"/>
      <c r="E97" s="25"/>
      <c r="F97" s="26"/>
      <c r="G97" s="25"/>
      <c r="H97" s="24" t="str">
        <f>B21</f>
        <v>Cheltenham C</v>
      </c>
      <c r="I97" s="53"/>
      <c r="J97" s="61"/>
      <c r="K97" s="61"/>
      <c r="L97" s="29"/>
      <c r="M97" s="26"/>
      <c r="O97" s="43" t="str">
        <f>B21</f>
        <v>Cheltenham C</v>
      </c>
      <c r="P97" s="25"/>
      <c r="Q97" s="25"/>
      <c r="R97" s="25"/>
      <c r="S97" s="26"/>
    </row>
    <row r="98" spans="2:19" ht="21" customHeight="1" thickBot="1">
      <c r="B98" s="23" t="str">
        <f>+B22</f>
        <v>Hollie Brown</v>
      </c>
      <c r="C98" s="23"/>
      <c r="D98" s="23"/>
      <c r="E98" s="23"/>
      <c r="F98" s="76"/>
      <c r="G98" s="25"/>
      <c r="H98" s="23" t="str">
        <f>B22</f>
        <v>Hollie Brown</v>
      </c>
      <c r="I98" s="23"/>
      <c r="J98" s="23"/>
      <c r="K98" s="23"/>
      <c r="L98" s="23"/>
      <c r="M98" s="76"/>
      <c r="O98" s="23" t="str">
        <f>B22</f>
        <v>Hollie Brown</v>
      </c>
      <c r="P98" s="63"/>
      <c r="Q98" s="23"/>
      <c r="R98" s="23"/>
      <c r="S98" s="76"/>
    </row>
    <row r="99" spans="2:19" ht="21" customHeight="1" thickBot="1">
      <c r="B99" s="23" t="str">
        <f>+B23</f>
        <v>Lulu Skurek</v>
      </c>
      <c r="C99" s="23"/>
      <c r="D99" s="23"/>
      <c r="E99" s="23"/>
      <c r="F99" s="76"/>
      <c r="G99" s="25"/>
      <c r="H99" s="23" t="str">
        <f>B23</f>
        <v>Lulu Skurek</v>
      </c>
      <c r="I99" s="23"/>
      <c r="J99" s="23"/>
      <c r="K99" s="23"/>
      <c r="L99" s="23"/>
      <c r="M99" s="76"/>
      <c r="O99" s="23" t="str">
        <f>B23</f>
        <v>Lulu Skurek</v>
      </c>
      <c r="P99" s="63"/>
      <c r="Q99" s="23"/>
      <c r="R99" s="23"/>
      <c r="S99" s="76"/>
    </row>
    <row r="100" spans="2:19" ht="21" customHeight="1">
      <c r="B100" s="24"/>
      <c r="C100" s="24"/>
      <c r="D100" s="25"/>
      <c r="E100" s="25"/>
      <c r="F100" s="26"/>
      <c r="G100" s="25"/>
      <c r="H100" s="24"/>
      <c r="I100" s="53"/>
      <c r="J100" s="61"/>
      <c r="K100" s="61"/>
      <c r="L100" s="29"/>
      <c r="M100" s="26"/>
      <c r="O100" s="43"/>
      <c r="P100" s="25"/>
      <c r="Q100" s="25"/>
      <c r="R100" s="25"/>
      <c r="S100" s="26"/>
    </row>
    <row r="101" spans="2:19" ht="21" customHeight="1">
      <c r="B101" s="24"/>
      <c r="C101" s="24"/>
      <c r="D101" s="25"/>
      <c r="E101" s="25"/>
      <c r="F101" s="26"/>
      <c r="G101" s="25"/>
      <c r="H101" s="24"/>
      <c r="I101" s="53"/>
      <c r="J101" s="61"/>
      <c r="K101" s="61"/>
      <c r="L101" s="29"/>
      <c r="M101" s="26"/>
      <c r="O101" s="43"/>
      <c r="P101" s="25"/>
      <c r="Q101" s="25"/>
      <c r="R101" s="25"/>
      <c r="S101" s="26"/>
    </row>
    <row r="102" spans="2:19" ht="21" customHeight="1" thickBot="1">
      <c r="B102" s="24" t="str">
        <f>+B30</f>
        <v>Cheltenham D</v>
      </c>
      <c r="C102" s="24"/>
      <c r="D102" s="25"/>
      <c r="E102" s="25"/>
      <c r="F102" s="26"/>
      <c r="G102" s="25"/>
      <c r="H102" s="24" t="str">
        <f>B30</f>
        <v>Cheltenham D</v>
      </c>
      <c r="I102" s="53"/>
      <c r="J102" s="61"/>
      <c r="K102" s="61"/>
      <c r="L102" s="29"/>
      <c r="M102" s="26"/>
      <c r="O102" s="43" t="str">
        <f>B30</f>
        <v>Cheltenham D</v>
      </c>
      <c r="P102" s="25"/>
      <c r="Q102" s="25"/>
      <c r="R102" s="25"/>
      <c r="S102" s="26"/>
    </row>
    <row r="103" spans="2:19" ht="21" customHeight="1" thickBot="1">
      <c r="B103" s="23" t="str">
        <f>+B31</f>
        <v>Georgia Howell</v>
      </c>
      <c r="C103" s="23"/>
      <c r="D103" s="23"/>
      <c r="E103" s="23"/>
      <c r="F103" s="76"/>
      <c r="G103" s="25"/>
      <c r="H103" s="23" t="str">
        <f>B31</f>
        <v>Georgia Howell</v>
      </c>
      <c r="I103" s="23"/>
      <c r="J103" s="23"/>
      <c r="K103" s="23"/>
      <c r="L103" s="23"/>
      <c r="M103" s="76"/>
      <c r="O103" s="23" t="str">
        <f>B31</f>
        <v>Georgia Howell</v>
      </c>
      <c r="P103" s="63"/>
      <c r="Q103" s="23"/>
      <c r="R103" s="23"/>
      <c r="S103" s="76"/>
    </row>
    <row r="104" spans="2:19" ht="21" customHeight="1" thickBot="1">
      <c r="B104" s="23" t="str">
        <f>+B32</f>
        <v>Chloe Sheppard</v>
      </c>
      <c r="C104" s="23"/>
      <c r="D104" s="23"/>
      <c r="E104" s="23"/>
      <c r="F104" s="76"/>
      <c r="G104" s="25"/>
      <c r="H104" s="23" t="str">
        <f>B32</f>
        <v>Chloe Sheppard</v>
      </c>
      <c r="I104" s="23"/>
      <c r="J104" s="23"/>
      <c r="K104" s="23"/>
      <c r="L104" s="23"/>
      <c r="M104" s="76"/>
      <c r="O104" s="23" t="str">
        <f>B32</f>
        <v>Chloe Sheppard</v>
      </c>
      <c r="P104" s="63"/>
      <c r="Q104" s="23"/>
      <c r="R104" s="23"/>
      <c r="S104" s="76"/>
    </row>
    <row r="105" spans="2:19" ht="21" customHeight="1">
      <c r="B105" s="24"/>
      <c r="C105" s="24"/>
      <c r="D105" s="25"/>
      <c r="E105" s="25"/>
      <c r="F105" s="26"/>
      <c r="G105" s="25"/>
      <c r="H105" s="24"/>
      <c r="I105" s="53"/>
      <c r="J105" s="61"/>
      <c r="K105" s="61"/>
      <c r="L105" s="29"/>
      <c r="M105" s="26"/>
      <c r="O105" s="43"/>
      <c r="P105" s="25"/>
      <c r="Q105" s="25"/>
      <c r="R105" s="25"/>
      <c r="S105" s="26"/>
    </row>
    <row r="106" spans="2:19" ht="21" customHeight="1">
      <c r="B106" s="24"/>
      <c r="C106" s="24"/>
      <c r="D106" s="25"/>
      <c r="E106" s="25"/>
      <c r="F106" s="26"/>
      <c r="G106" s="25"/>
      <c r="H106" s="24"/>
      <c r="I106" s="53"/>
      <c r="J106" s="61"/>
      <c r="K106" s="61"/>
      <c r="L106" s="29"/>
      <c r="M106" s="26"/>
      <c r="O106" s="43"/>
      <c r="P106" s="25"/>
      <c r="Q106" s="25"/>
      <c r="R106" s="25"/>
      <c r="S106" s="26"/>
    </row>
    <row r="107" spans="2:19" ht="21" customHeight="1" thickBot="1">
      <c r="B107" s="24" t="str">
        <f>+B39</f>
        <v>FODAC A</v>
      </c>
      <c r="C107" s="24"/>
      <c r="D107" s="25"/>
      <c r="E107" s="25"/>
      <c r="F107" s="26"/>
      <c r="G107" s="25"/>
      <c r="H107" s="24" t="str">
        <f>B39</f>
        <v>FODAC A</v>
      </c>
      <c r="I107" s="53"/>
      <c r="J107" s="61"/>
      <c r="K107" s="61"/>
      <c r="L107" s="29"/>
      <c r="M107" s="26"/>
      <c r="O107" s="43" t="str">
        <f>B39</f>
        <v>FODAC A</v>
      </c>
      <c r="P107" s="25"/>
      <c r="Q107" s="25"/>
      <c r="R107" s="25"/>
      <c r="S107" s="26"/>
    </row>
    <row r="108" spans="2:19" ht="21" customHeight="1" thickBot="1">
      <c r="B108" s="23" t="str">
        <f>+B40</f>
        <v>Grace Clarke</v>
      </c>
      <c r="C108" s="23"/>
      <c r="D108" s="23"/>
      <c r="E108" s="23"/>
      <c r="F108" s="76"/>
      <c r="G108" s="25"/>
      <c r="H108" s="23" t="str">
        <f>B40</f>
        <v>Grace Clarke</v>
      </c>
      <c r="I108" s="23"/>
      <c r="J108" s="23"/>
      <c r="K108" s="23"/>
      <c r="L108" s="23"/>
      <c r="M108" s="76"/>
      <c r="O108" s="23" t="str">
        <f>B40</f>
        <v>Grace Clarke</v>
      </c>
      <c r="P108" s="63"/>
      <c r="Q108" s="23"/>
      <c r="R108" s="23"/>
      <c r="S108" s="76"/>
    </row>
    <row r="109" spans="2:19" ht="21" customHeight="1" thickBot="1">
      <c r="B109" s="23" t="str">
        <f>+B41</f>
        <v>Sarah O'Brien</v>
      </c>
      <c r="C109" s="23"/>
      <c r="D109" s="23"/>
      <c r="E109" s="23"/>
      <c r="F109" s="76"/>
      <c r="G109" s="25"/>
      <c r="H109" s="23" t="str">
        <f>B41</f>
        <v>Sarah O'Brien</v>
      </c>
      <c r="I109" s="23"/>
      <c r="J109" s="23"/>
      <c r="K109" s="23"/>
      <c r="L109" s="23"/>
      <c r="M109" s="76"/>
      <c r="O109" s="23" t="str">
        <f>B41</f>
        <v>Sarah O'Brien</v>
      </c>
      <c r="P109" s="63"/>
      <c r="Q109" s="23"/>
      <c r="R109" s="23"/>
      <c r="S109" s="76"/>
    </row>
    <row r="110" spans="2:19" ht="21" customHeight="1">
      <c r="B110" s="24"/>
      <c r="C110" s="20"/>
      <c r="D110" s="25"/>
      <c r="E110" s="25"/>
      <c r="F110" s="26"/>
      <c r="G110" s="25"/>
      <c r="H110" s="24"/>
      <c r="I110" s="60"/>
      <c r="J110" s="61"/>
      <c r="K110" s="61"/>
      <c r="L110" s="29"/>
      <c r="M110" s="26"/>
      <c r="O110" s="43"/>
      <c r="P110" s="21"/>
      <c r="Q110" s="25"/>
      <c r="R110" s="25"/>
      <c r="S110" s="26"/>
    </row>
    <row r="111" spans="2:19" ht="21" customHeight="1">
      <c r="B111" s="24"/>
      <c r="C111" s="24"/>
      <c r="D111" s="25"/>
      <c r="E111" s="25"/>
      <c r="F111" s="26"/>
      <c r="G111" s="25"/>
      <c r="H111" s="24"/>
      <c r="I111" s="53"/>
      <c r="J111" s="61"/>
      <c r="K111" s="61"/>
      <c r="L111" s="29"/>
      <c r="M111" s="26"/>
      <c r="O111" s="43"/>
      <c r="P111" s="25"/>
      <c r="Q111" s="25"/>
      <c r="R111" s="25"/>
      <c r="S111" s="26"/>
    </row>
    <row r="112" spans="2:19" ht="21" customHeight="1" thickBot="1">
      <c r="B112" s="24" t="str">
        <f>+B48</f>
        <v>FODAC B</v>
      </c>
      <c r="C112" s="24"/>
      <c r="D112" s="25"/>
      <c r="E112" s="25"/>
      <c r="F112" s="26"/>
      <c r="G112" s="25"/>
      <c r="H112" s="24" t="str">
        <f>B48</f>
        <v>FODAC B</v>
      </c>
      <c r="I112" s="53"/>
      <c r="J112" s="61"/>
      <c r="K112" s="61"/>
      <c r="L112" s="29"/>
      <c r="M112" s="26"/>
      <c r="O112" s="43" t="str">
        <f>B48</f>
        <v>FODAC B</v>
      </c>
      <c r="P112" s="25"/>
      <c r="Q112" s="25"/>
      <c r="R112" s="25"/>
      <c r="S112" s="26"/>
    </row>
    <row r="113" spans="2:19" ht="21" customHeight="1" thickBot="1">
      <c r="B113" s="23" t="str">
        <f>+B49</f>
        <v>Eloise Smith</v>
      </c>
      <c r="C113" s="23"/>
      <c r="D113" s="23"/>
      <c r="E113" s="23"/>
      <c r="F113" s="76"/>
      <c r="G113" s="25"/>
      <c r="H113" s="23" t="str">
        <f>B49</f>
        <v>Eloise Smith</v>
      </c>
      <c r="I113" s="23"/>
      <c r="J113" s="23"/>
      <c r="K113" s="23"/>
      <c r="L113" s="23"/>
      <c r="M113" s="76"/>
      <c r="O113" s="23" t="str">
        <f>B49</f>
        <v>Eloise Smith</v>
      </c>
      <c r="P113" s="63"/>
      <c r="Q113" s="23"/>
      <c r="R113" s="23"/>
      <c r="S113" s="76"/>
    </row>
    <row r="114" spans="2:19" ht="21" customHeight="1" thickBot="1">
      <c r="B114" s="23" t="str">
        <f>+B50</f>
        <v>Ele Breeze</v>
      </c>
      <c r="C114" s="23"/>
      <c r="D114" s="23"/>
      <c r="E114" s="23"/>
      <c r="F114" s="76"/>
      <c r="G114" s="25"/>
      <c r="H114" s="23" t="str">
        <f>B50</f>
        <v>Ele Breeze</v>
      </c>
      <c r="I114" s="23"/>
      <c r="J114" s="23"/>
      <c r="K114" s="23"/>
      <c r="L114" s="23"/>
      <c r="M114" s="76"/>
      <c r="O114" s="23" t="str">
        <f>B50</f>
        <v>Ele Breeze</v>
      </c>
      <c r="P114" s="63"/>
      <c r="Q114" s="23"/>
      <c r="R114" s="23"/>
      <c r="S114" s="76"/>
    </row>
    <row r="115" spans="2:19" ht="21" customHeight="1">
      <c r="B115" s="35"/>
      <c r="C115" s="31"/>
      <c r="D115" s="31"/>
      <c r="E115" s="31"/>
      <c r="F115" s="32"/>
      <c r="H115" s="35"/>
      <c r="I115" s="31"/>
      <c r="J115" s="31"/>
      <c r="K115" s="31"/>
      <c r="L115" s="29"/>
      <c r="M115" s="32"/>
      <c r="O115" s="35"/>
      <c r="P115" s="31"/>
      <c r="Q115" s="31"/>
      <c r="R115" s="31"/>
      <c r="S115" s="32"/>
    </row>
    <row r="116" spans="2:19" ht="21" customHeight="1">
      <c r="B116" s="36"/>
      <c r="C116" s="29"/>
      <c r="D116" s="29"/>
      <c r="E116" s="29"/>
      <c r="F116" s="30"/>
      <c r="H116" s="36"/>
      <c r="I116" s="29"/>
      <c r="J116" s="29"/>
      <c r="K116" s="29"/>
      <c r="L116" s="29"/>
      <c r="M116" s="30"/>
      <c r="O116" s="36"/>
      <c r="P116" s="29"/>
      <c r="Q116" s="29"/>
      <c r="R116" s="29"/>
      <c r="S116" s="30"/>
    </row>
    <row r="117" spans="2:19" ht="21" customHeight="1" thickBot="1">
      <c r="B117" s="24" t="str">
        <f>$B57</f>
        <v>Gloucester</v>
      </c>
      <c r="C117" s="24"/>
      <c r="D117" s="25"/>
      <c r="E117" s="25"/>
      <c r="F117" s="30"/>
      <c r="H117" s="24" t="str">
        <f>$B57</f>
        <v>Gloucester</v>
      </c>
      <c r="I117" s="24"/>
      <c r="J117" s="25"/>
      <c r="K117" s="25"/>
      <c r="L117" s="25"/>
      <c r="M117" s="30"/>
      <c r="O117" s="43" t="str">
        <f>$B57</f>
        <v>Gloucester</v>
      </c>
      <c r="P117" s="29"/>
      <c r="Q117" s="29"/>
      <c r="R117" s="29"/>
      <c r="S117" s="30"/>
    </row>
    <row r="118" spans="2:19" ht="21" customHeight="1" thickBot="1">
      <c r="B118" s="23" t="str">
        <f>$B58</f>
        <v>Ella Edwards</v>
      </c>
      <c r="C118" s="23"/>
      <c r="D118" s="23"/>
      <c r="E118" s="23"/>
      <c r="F118" s="76"/>
      <c r="H118" s="23" t="str">
        <f>$B58</f>
        <v>Ella Edwards</v>
      </c>
      <c r="I118" s="23"/>
      <c r="J118" s="23"/>
      <c r="K118" s="23"/>
      <c r="L118" s="23"/>
      <c r="M118" s="76"/>
      <c r="O118" s="23" t="str">
        <f>$B58</f>
        <v>Ella Edwards</v>
      </c>
      <c r="P118" s="63"/>
      <c r="Q118" s="23"/>
      <c r="R118" s="23"/>
      <c r="S118" s="76"/>
    </row>
    <row r="119" spans="2:19" ht="21" customHeight="1" thickBot="1">
      <c r="B119" s="23" t="str">
        <f>$B59</f>
        <v>Winnie Margretts</v>
      </c>
      <c r="C119" s="23"/>
      <c r="D119" s="23"/>
      <c r="E119" s="23"/>
      <c r="F119" s="76"/>
      <c r="H119" s="23" t="str">
        <f>$B59</f>
        <v>Winnie Margretts</v>
      </c>
      <c r="I119" s="23"/>
      <c r="J119" s="23"/>
      <c r="K119" s="23"/>
      <c r="L119" s="23"/>
      <c r="M119" s="76"/>
      <c r="O119" s="23" t="str">
        <f>$B59</f>
        <v>Winnie Margretts</v>
      </c>
      <c r="P119" s="63"/>
      <c r="Q119" s="23"/>
      <c r="R119" s="23"/>
      <c r="S119" s="76"/>
    </row>
    <row r="120" spans="2:19" ht="21" customHeight="1">
      <c r="B120" s="24"/>
      <c r="C120" s="20"/>
      <c r="D120" s="25"/>
      <c r="E120" s="25"/>
      <c r="F120" s="30"/>
      <c r="H120" s="24"/>
      <c r="I120" s="20"/>
      <c r="J120" s="25"/>
      <c r="K120" s="25"/>
      <c r="L120" s="25"/>
      <c r="M120" s="30"/>
      <c r="O120" s="43"/>
      <c r="P120" s="29"/>
      <c r="Q120" s="29"/>
      <c r="R120" s="29"/>
      <c r="S120" s="30"/>
    </row>
    <row r="121" spans="2:19" ht="21" customHeight="1">
      <c r="B121" s="24"/>
      <c r="C121" s="24"/>
      <c r="D121" s="25"/>
      <c r="E121" s="25"/>
      <c r="F121" s="30"/>
      <c r="H121" s="24"/>
      <c r="I121" s="24"/>
      <c r="J121" s="25"/>
      <c r="K121" s="25"/>
      <c r="L121" s="25"/>
      <c r="M121" s="30"/>
      <c r="O121" s="43"/>
      <c r="P121" s="29"/>
      <c r="Q121" s="29"/>
      <c r="R121" s="29"/>
      <c r="S121" s="30"/>
    </row>
    <row r="122" spans="2:19" ht="21" customHeight="1" thickBot="1">
      <c r="B122" s="24" t="str">
        <f>+$B66</f>
        <v>Chepstow</v>
      </c>
      <c r="C122" s="24"/>
      <c r="D122" s="25"/>
      <c r="E122" s="25"/>
      <c r="F122" s="30"/>
      <c r="H122" s="24" t="str">
        <f>+$B66</f>
        <v>Chepstow</v>
      </c>
      <c r="I122" s="24"/>
      <c r="J122" s="25"/>
      <c r="K122" s="25"/>
      <c r="L122" s="25"/>
      <c r="M122" s="30"/>
      <c r="O122" s="43" t="str">
        <f>+$B66</f>
        <v>Chepstow</v>
      </c>
      <c r="P122" s="29"/>
      <c r="Q122" s="29"/>
      <c r="R122" s="29"/>
      <c r="S122" s="30"/>
    </row>
    <row r="123" spans="2:19" ht="21" customHeight="1" thickBot="1">
      <c r="B123" s="23" t="str">
        <f>+$B67</f>
        <v>n1</v>
      </c>
      <c r="C123" s="23"/>
      <c r="D123" s="23"/>
      <c r="E123" s="23"/>
      <c r="F123" s="76"/>
      <c r="H123" s="23" t="str">
        <f>+$B67</f>
        <v>n1</v>
      </c>
      <c r="I123" s="23"/>
      <c r="J123" s="23"/>
      <c r="K123" s="23"/>
      <c r="L123" s="23"/>
      <c r="M123" s="76"/>
      <c r="O123" s="23" t="str">
        <f>+$B67</f>
        <v>n1</v>
      </c>
      <c r="P123" s="63"/>
      <c r="Q123" s="23"/>
      <c r="R123" s="23"/>
      <c r="S123" s="76"/>
    </row>
    <row r="124" spans="2:19" ht="21" customHeight="1" thickBot="1">
      <c r="B124" s="23" t="str">
        <f>+$B68</f>
        <v>n2</v>
      </c>
      <c r="C124" s="23"/>
      <c r="D124" s="23"/>
      <c r="E124" s="23"/>
      <c r="F124" s="76"/>
      <c r="H124" s="23" t="str">
        <f>+$B68</f>
        <v>n2</v>
      </c>
      <c r="I124" s="23"/>
      <c r="J124" s="23"/>
      <c r="K124" s="23"/>
      <c r="L124" s="23"/>
      <c r="M124" s="76"/>
      <c r="O124" s="23" t="str">
        <f>+$B68</f>
        <v>n2</v>
      </c>
      <c r="P124" s="63"/>
      <c r="Q124" s="23"/>
      <c r="R124" s="23"/>
      <c r="S124" s="76"/>
    </row>
    <row r="125" spans="2:19" ht="21" customHeight="1">
      <c r="B125" s="36"/>
      <c r="C125" s="29"/>
      <c r="D125" s="29"/>
      <c r="E125" s="29"/>
      <c r="F125" s="30"/>
      <c r="H125" s="36"/>
      <c r="I125" s="29"/>
      <c r="J125" s="29"/>
      <c r="K125" s="29"/>
      <c r="L125" s="29"/>
      <c r="M125" s="30"/>
      <c r="O125" s="36"/>
      <c r="P125" s="29"/>
      <c r="Q125" s="29"/>
      <c r="R125" s="29"/>
      <c r="S125" s="30"/>
    </row>
    <row r="126" spans="2:19" ht="21" customHeight="1">
      <c r="B126" s="36"/>
      <c r="C126" s="29"/>
      <c r="D126" s="29"/>
      <c r="E126" s="29"/>
      <c r="F126" s="30"/>
      <c r="H126" s="36"/>
      <c r="I126" s="29"/>
      <c r="J126" s="29"/>
      <c r="K126" s="29"/>
      <c r="L126" s="29"/>
      <c r="M126" s="30"/>
      <c r="O126" s="36"/>
      <c r="P126" s="29"/>
      <c r="Q126" s="29"/>
      <c r="R126" s="29"/>
      <c r="S126" s="30"/>
    </row>
    <row r="127" spans="2:19" ht="21" customHeight="1" thickBot="1">
      <c r="B127" s="37" t="str">
        <f>+$B76</f>
        <v>Guests</v>
      </c>
      <c r="C127" s="33"/>
      <c r="D127" s="33"/>
      <c r="E127" s="33"/>
      <c r="F127" s="34"/>
      <c r="H127" s="37" t="str">
        <f>+$B76</f>
        <v>Guests</v>
      </c>
      <c r="I127" s="33"/>
      <c r="J127" s="33"/>
      <c r="K127" s="33"/>
      <c r="L127" s="29"/>
      <c r="M127" s="34"/>
      <c r="O127" s="37" t="str">
        <f>+$B76</f>
        <v>Guests</v>
      </c>
      <c r="P127" s="33"/>
      <c r="Q127" s="33"/>
      <c r="R127" s="33"/>
      <c r="S127" s="34"/>
    </row>
    <row r="128" spans="2:19" ht="21" customHeight="1" thickBot="1">
      <c r="B128" s="23">
        <f>+$B77</f>
        <v>0</v>
      </c>
      <c r="C128" s="23"/>
      <c r="D128" s="23"/>
      <c r="E128" s="23"/>
      <c r="F128" s="76"/>
      <c r="H128" s="23">
        <f>+$B77</f>
        <v>0</v>
      </c>
      <c r="I128" s="23"/>
      <c r="J128" s="23"/>
      <c r="K128" s="23"/>
      <c r="L128" s="23"/>
      <c r="M128" s="76"/>
      <c r="O128" s="23">
        <f>+$B77</f>
        <v>0</v>
      </c>
      <c r="P128" s="63"/>
      <c r="Q128" s="23"/>
      <c r="R128" s="23"/>
      <c r="S128" s="76"/>
    </row>
    <row r="129" spans="2:19" ht="21" customHeight="1" thickBot="1">
      <c r="B129" s="23" t="str">
        <f>+$B78</f>
        <v>bb</v>
      </c>
      <c r="C129" s="23"/>
      <c r="D129" s="23"/>
      <c r="E129" s="23"/>
      <c r="F129" s="76"/>
      <c r="H129" s="23" t="str">
        <f>+$B78</f>
        <v>bb</v>
      </c>
      <c r="I129" s="23"/>
      <c r="J129" s="23"/>
      <c r="K129" s="23"/>
      <c r="L129" s="23"/>
      <c r="M129" s="76"/>
      <c r="O129" s="23" t="str">
        <f>+$B78</f>
        <v>bb</v>
      </c>
      <c r="P129" s="63"/>
      <c r="Q129" s="23"/>
      <c r="R129" s="23"/>
      <c r="S129" s="76"/>
    </row>
    <row r="130" spans="2:19" ht="21" customHeight="1">
      <c r="B130" s="23" t="str">
        <f>+$B79</f>
        <v>cc</v>
      </c>
      <c r="C130" s="23"/>
      <c r="D130" s="23"/>
      <c r="E130" s="23"/>
      <c r="F130" s="77"/>
      <c r="H130" s="23" t="str">
        <f>+$B79</f>
        <v>cc</v>
      </c>
      <c r="I130" s="23"/>
      <c r="J130" s="23"/>
      <c r="K130" s="23"/>
      <c r="L130" s="23"/>
      <c r="M130" s="77"/>
      <c r="O130" s="23" t="str">
        <f>+$B79</f>
        <v>cc</v>
      </c>
      <c r="P130" s="63"/>
      <c r="Q130" s="23"/>
      <c r="R130" s="23"/>
      <c r="S130" s="77"/>
    </row>
    <row r="131" spans="2:19" ht="21" customHeight="1">
      <c r="B131" s="25"/>
      <c r="C131" s="25"/>
      <c r="D131" s="25"/>
      <c r="E131" s="25"/>
      <c r="F131" s="25"/>
      <c r="H131" s="25"/>
      <c r="I131" s="25"/>
      <c r="J131" s="25"/>
      <c r="K131" s="25"/>
      <c r="L131" s="25"/>
      <c r="M131" s="25"/>
      <c r="O131" s="25"/>
      <c r="P131" s="25"/>
      <c r="Q131" s="25"/>
      <c r="R131" s="25"/>
      <c r="S131" s="25"/>
    </row>
    <row r="132" ht="21" customHeight="1"/>
    <row r="133" spans="2:20" ht="21" customHeight="1">
      <c r="B133" s="6" t="s">
        <v>8</v>
      </c>
      <c r="C133" s="6" t="s">
        <v>50</v>
      </c>
      <c r="D133" s="72" t="s">
        <v>103</v>
      </c>
      <c r="E133" s="6"/>
      <c r="F133" s="6"/>
      <c r="G133" s="6"/>
      <c r="H133" s="6" t="s">
        <v>9</v>
      </c>
      <c r="I133" s="6" t="s">
        <v>48</v>
      </c>
      <c r="J133" s="72" t="s">
        <v>103</v>
      </c>
      <c r="K133" s="6"/>
      <c r="M133" s="6"/>
      <c r="O133" s="6" t="s">
        <v>10</v>
      </c>
      <c r="P133" s="6" t="s">
        <v>49</v>
      </c>
      <c r="Q133" s="72" t="s">
        <v>103</v>
      </c>
      <c r="R133" s="6"/>
      <c r="S133" s="92" t="s">
        <v>83</v>
      </c>
      <c r="T133" s="6"/>
    </row>
    <row r="134" spans="2:23" ht="21" customHeight="1">
      <c r="B134" s="18"/>
      <c r="C134" s="19" t="s">
        <v>25</v>
      </c>
      <c r="D134" s="19" t="s">
        <v>26</v>
      </c>
      <c r="E134" s="19" t="s">
        <v>27</v>
      </c>
      <c r="F134" s="19" t="s">
        <v>28</v>
      </c>
      <c r="G134" s="27"/>
      <c r="H134" s="18"/>
      <c r="I134" s="19" t="s">
        <v>25</v>
      </c>
      <c r="J134" s="19" t="s">
        <v>26</v>
      </c>
      <c r="K134" s="19" t="s">
        <v>27</v>
      </c>
      <c r="L134" s="19" t="s">
        <v>28</v>
      </c>
      <c r="O134" s="93" t="s">
        <v>82</v>
      </c>
      <c r="P134" s="71" t="s">
        <v>67</v>
      </c>
      <c r="Q134" s="71" t="s">
        <v>69</v>
      </c>
      <c r="R134" s="71" t="s">
        <v>68</v>
      </c>
      <c r="S134" s="71" t="s">
        <v>70</v>
      </c>
      <c r="T134" s="59" t="s">
        <v>15</v>
      </c>
      <c r="U134"/>
      <c r="V134"/>
      <c r="W134"/>
    </row>
    <row r="135" spans="2:20" ht="21" customHeight="1" thickBot="1">
      <c r="B135" s="20" t="str">
        <f>+B3</f>
        <v>Cheltenham A</v>
      </c>
      <c r="C135" s="20"/>
      <c r="D135" s="21"/>
      <c r="E135" s="21"/>
      <c r="F135" s="22"/>
      <c r="H135" s="20" t="str">
        <f>B3</f>
        <v>Cheltenham A</v>
      </c>
      <c r="I135" s="20"/>
      <c r="J135" s="21"/>
      <c r="K135" s="21"/>
      <c r="L135" s="22"/>
      <c r="O135" s="20" t="str">
        <f>B3</f>
        <v>Cheltenham A</v>
      </c>
      <c r="P135" s="53"/>
      <c r="Q135" s="61"/>
      <c r="R135" s="61"/>
      <c r="T135" s="22"/>
    </row>
    <row r="136" spans="2:20" ht="21" customHeight="1" thickBot="1">
      <c r="B136" s="23" t="str">
        <f>+B6</f>
        <v>Evie Warwick</v>
      </c>
      <c r="C136" s="23"/>
      <c r="D136" s="23"/>
      <c r="E136" s="62"/>
      <c r="F136" s="73"/>
      <c r="H136" s="23" t="str">
        <f>B6</f>
        <v>Evie Warwick</v>
      </c>
      <c r="I136" s="23"/>
      <c r="J136" s="23"/>
      <c r="K136" s="23"/>
      <c r="L136" s="73"/>
      <c r="O136" s="23" t="str">
        <f>B6</f>
        <v>Evie Warwick</v>
      </c>
      <c r="P136" s="23"/>
      <c r="Q136" s="23"/>
      <c r="R136" s="23"/>
      <c r="S136" s="23"/>
      <c r="T136" s="73"/>
    </row>
    <row r="137" spans="2:20" ht="21" customHeight="1" thickBot="1">
      <c r="B137" s="23" t="str">
        <f>+B7</f>
        <v>Emily Brown</v>
      </c>
      <c r="C137" s="23"/>
      <c r="D137" s="23"/>
      <c r="E137" s="62"/>
      <c r="F137" s="74"/>
      <c r="H137" s="23" t="str">
        <f>B7</f>
        <v>Emily Brown</v>
      </c>
      <c r="I137" s="23"/>
      <c r="J137" s="23"/>
      <c r="K137" s="23"/>
      <c r="L137" s="74"/>
      <c r="O137" s="23" t="str">
        <f>B7</f>
        <v>Emily Brown</v>
      </c>
      <c r="P137" s="23"/>
      <c r="Q137" s="23"/>
      <c r="R137" s="23"/>
      <c r="S137" s="23"/>
      <c r="T137" s="73"/>
    </row>
    <row r="138" spans="2:20" ht="21" customHeight="1">
      <c r="B138" s="24"/>
      <c r="C138" s="24"/>
      <c r="D138" s="25"/>
      <c r="E138" s="25"/>
      <c r="F138" s="26"/>
      <c r="H138" s="24"/>
      <c r="I138" s="24"/>
      <c r="J138" s="25"/>
      <c r="K138" s="25"/>
      <c r="L138" s="26"/>
      <c r="O138" s="24"/>
      <c r="P138" s="53"/>
      <c r="Q138" s="61"/>
      <c r="R138" s="61"/>
      <c r="T138" s="26"/>
    </row>
    <row r="139" spans="2:20" ht="21" customHeight="1">
      <c r="B139" s="24"/>
      <c r="C139" s="24"/>
      <c r="D139" s="25"/>
      <c r="E139" s="25"/>
      <c r="F139" s="26"/>
      <c r="H139" s="24"/>
      <c r="I139" s="24"/>
      <c r="J139" s="25"/>
      <c r="K139" s="25"/>
      <c r="L139" s="26"/>
      <c r="O139" s="24"/>
      <c r="P139" s="53"/>
      <c r="Q139" s="61"/>
      <c r="R139" s="61"/>
      <c r="T139" s="26"/>
    </row>
    <row r="140" spans="2:20" ht="21" customHeight="1" thickBot="1">
      <c r="B140" s="24" t="str">
        <f>+B12</f>
        <v>Cheltenham B</v>
      </c>
      <c r="C140" s="24"/>
      <c r="D140" s="25"/>
      <c r="E140" s="25"/>
      <c r="F140" s="26"/>
      <c r="H140" s="24" t="str">
        <f>B12</f>
        <v>Cheltenham B</v>
      </c>
      <c r="I140" s="24"/>
      <c r="J140" s="25"/>
      <c r="K140" s="25"/>
      <c r="L140" s="26"/>
      <c r="O140" s="24" t="str">
        <f>B12</f>
        <v>Cheltenham B</v>
      </c>
      <c r="P140" s="53"/>
      <c r="Q140" s="61"/>
      <c r="R140" s="61"/>
      <c r="T140" s="26"/>
    </row>
    <row r="141" spans="2:20" ht="21" customHeight="1" thickBot="1">
      <c r="B141" s="23" t="str">
        <f>B15</f>
        <v>Lani Grainger</v>
      </c>
      <c r="C141" s="23"/>
      <c r="D141" s="23"/>
      <c r="E141" s="23"/>
      <c r="F141" s="73"/>
      <c r="H141" s="23" t="str">
        <f>B15</f>
        <v>Lani Grainger</v>
      </c>
      <c r="I141" s="23"/>
      <c r="J141" s="23"/>
      <c r="K141" s="23"/>
      <c r="L141" s="73"/>
      <c r="O141" s="23" t="str">
        <f>B15</f>
        <v>Lani Grainger</v>
      </c>
      <c r="P141" s="23"/>
      <c r="Q141" s="23"/>
      <c r="R141" s="23"/>
      <c r="S141" s="23"/>
      <c r="T141" s="73"/>
    </row>
    <row r="142" spans="2:20" ht="21" customHeight="1" thickBot="1">
      <c r="B142" s="23" t="str">
        <f>B16</f>
        <v>Catherine Smith</v>
      </c>
      <c r="C142" s="23"/>
      <c r="D142" s="23"/>
      <c r="E142" s="23"/>
      <c r="F142" s="74"/>
      <c r="H142" s="23" t="str">
        <f>B16</f>
        <v>Catherine Smith</v>
      </c>
      <c r="I142" s="23"/>
      <c r="J142" s="23"/>
      <c r="K142" s="23"/>
      <c r="L142" s="74"/>
      <c r="O142" s="23" t="str">
        <f>B16</f>
        <v>Catherine Smith</v>
      </c>
      <c r="P142" s="23"/>
      <c r="Q142" s="23"/>
      <c r="R142" s="23"/>
      <c r="S142" s="23"/>
      <c r="T142" s="73"/>
    </row>
    <row r="143" spans="2:20" ht="21" customHeight="1">
      <c r="B143" s="24"/>
      <c r="C143" s="24"/>
      <c r="D143" s="25"/>
      <c r="E143" s="25"/>
      <c r="F143" s="26"/>
      <c r="H143" s="24"/>
      <c r="I143" s="24"/>
      <c r="J143" s="25"/>
      <c r="K143" s="25"/>
      <c r="L143" s="26"/>
      <c r="O143" s="24"/>
      <c r="P143" s="53"/>
      <c r="Q143" s="61"/>
      <c r="R143" s="61"/>
      <c r="T143" s="26"/>
    </row>
    <row r="144" spans="2:20" ht="21" customHeight="1">
      <c r="B144" s="24"/>
      <c r="C144" s="24"/>
      <c r="D144" s="25"/>
      <c r="E144" s="25"/>
      <c r="F144" s="26"/>
      <c r="H144" s="24"/>
      <c r="I144" s="24"/>
      <c r="J144" s="25"/>
      <c r="K144" s="25"/>
      <c r="L144" s="26"/>
      <c r="O144" s="24"/>
      <c r="P144" s="53"/>
      <c r="Q144" s="61"/>
      <c r="R144" s="61"/>
      <c r="T144" s="26"/>
    </row>
    <row r="145" spans="2:20" ht="21" customHeight="1" thickBot="1">
      <c r="B145" s="24" t="str">
        <f>+B21</f>
        <v>Cheltenham C</v>
      </c>
      <c r="C145" s="24"/>
      <c r="D145" s="25"/>
      <c r="E145" s="25"/>
      <c r="F145" s="26"/>
      <c r="H145" s="24" t="str">
        <f>B21</f>
        <v>Cheltenham C</v>
      </c>
      <c r="I145" s="24"/>
      <c r="J145" s="25"/>
      <c r="K145" s="25"/>
      <c r="L145" s="26"/>
      <c r="O145" s="24" t="str">
        <f>B21</f>
        <v>Cheltenham C</v>
      </c>
      <c r="P145" s="53"/>
      <c r="Q145" s="61"/>
      <c r="R145" s="61"/>
      <c r="T145" s="26"/>
    </row>
    <row r="146" spans="2:20" ht="21" customHeight="1" thickBot="1">
      <c r="B146" s="23" t="str">
        <f>B24</f>
        <v>Catrin Jones</v>
      </c>
      <c r="C146" s="23"/>
      <c r="D146" s="23"/>
      <c r="E146" s="23"/>
      <c r="F146" s="73"/>
      <c r="H146" s="23" t="str">
        <f>B24</f>
        <v>Catrin Jones</v>
      </c>
      <c r="I146" s="23"/>
      <c r="J146" s="23"/>
      <c r="K146" s="23"/>
      <c r="L146" s="73"/>
      <c r="O146" s="23" t="str">
        <f>B24</f>
        <v>Catrin Jones</v>
      </c>
      <c r="P146" s="23"/>
      <c r="Q146" s="23"/>
      <c r="R146" s="23"/>
      <c r="S146" s="23"/>
      <c r="T146" s="73"/>
    </row>
    <row r="147" spans="2:20" ht="21" customHeight="1" thickBot="1">
      <c r="B147" s="23" t="str">
        <f>B25</f>
        <v>Milly Austin</v>
      </c>
      <c r="C147" s="23"/>
      <c r="D147" s="23"/>
      <c r="E147" s="23"/>
      <c r="F147" s="74"/>
      <c r="H147" s="23" t="str">
        <f>B25</f>
        <v>Milly Austin</v>
      </c>
      <c r="I147" s="23"/>
      <c r="J147" s="23"/>
      <c r="K147" s="23"/>
      <c r="L147" s="74"/>
      <c r="O147" s="23" t="str">
        <f>B25</f>
        <v>Milly Austin</v>
      </c>
      <c r="P147" s="23"/>
      <c r="Q147" s="23"/>
      <c r="R147" s="23"/>
      <c r="S147" s="23"/>
      <c r="T147" s="73"/>
    </row>
    <row r="148" spans="2:20" ht="21" customHeight="1">
      <c r="B148" s="24"/>
      <c r="C148" s="24"/>
      <c r="D148" s="25"/>
      <c r="E148" s="25"/>
      <c r="F148" s="26"/>
      <c r="H148" s="24"/>
      <c r="I148" s="24"/>
      <c r="J148" s="25"/>
      <c r="K148" s="25"/>
      <c r="L148" s="26"/>
      <c r="O148" s="24"/>
      <c r="P148" s="53"/>
      <c r="Q148" s="61"/>
      <c r="R148" s="61"/>
      <c r="T148" s="26"/>
    </row>
    <row r="149" spans="2:20" ht="21" customHeight="1">
      <c r="B149" s="24"/>
      <c r="C149" s="24"/>
      <c r="D149" s="25"/>
      <c r="E149" s="25"/>
      <c r="F149" s="26"/>
      <c r="H149" s="24"/>
      <c r="I149" s="24"/>
      <c r="J149" s="25"/>
      <c r="K149" s="25"/>
      <c r="L149" s="26"/>
      <c r="O149" s="24"/>
      <c r="P149" s="53"/>
      <c r="Q149" s="61"/>
      <c r="R149" s="61"/>
      <c r="T149" s="26"/>
    </row>
    <row r="150" spans="2:20" ht="21" customHeight="1" thickBot="1">
      <c r="B150" s="24" t="str">
        <f>+B30</f>
        <v>Cheltenham D</v>
      </c>
      <c r="C150" s="24"/>
      <c r="D150" s="25"/>
      <c r="E150" s="25"/>
      <c r="F150" s="26"/>
      <c r="H150" s="24" t="str">
        <f>B30</f>
        <v>Cheltenham D</v>
      </c>
      <c r="I150" s="24"/>
      <c r="J150" s="25"/>
      <c r="K150" s="25"/>
      <c r="L150" s="26"/>
      <c r="O150" s="24" t="str">
        <f>B30</f>
        <v>Cheltenham D</v>
      </c>
      <c r="P150" s="53"/>
      <c r="Q150" s="61"/>
      <c r="R150" s="61"/>
      <c r="T150" s="26"/>
    </row>
    <row r="151" spans="2:20" ht="21" customHeight="1" thickBot="1">
      <c r="B151" s="23" t="str">
        <f>B33</f>
        <v>Georgina Viall</v>
      </c>
      <c r="C151" s="23"/>
      <c r="D151" s="23"/>
      <c r="E151" s="23"/>
      <c r="F151" s="73"/>
      <c r="H151" s="23" t="str">
        <f>B33</f>
        <v>Georgina Viall</v>
      </c>
      <c r="I151" s="23"/>
      <c r="J151" s="23"/>
      <c r="K151" s="23"/>
      <c r="L151" s="73"/>
      <c r="O151" s="23" t="str">
        <f>B33</f>
        <v>Georgina Viall</v>
      </c>
      <c r="P151" s="23"/>
      <c r="Q151" s="23"/>
      <c r="R151" s="23"/>
      <c r="S151" s="23"/>
      <c r="T151" s="73"/>
    </row>
    <row r="152" spans="2:20" ht="21" customHeight="1" thickBot="1">
      <c r="B152" s="23" t="str">
        <f>B34</f>
        <v>Ella Harrison</v>
      </c>
      <c r="C152" s="23"/>
      <c r="D152" s="23"/>
      <c r="E152" s="23"/>
      <c r="F152" s="74"/>
      <c r="H152" s="23" t="str">
        <f>B34</f>
        <v>Ella Harrison</v>
      </c>
      <c r="I152" s="23"/>
      <c r="J152" s="23"/>
      <c r="K152" s="23"/>
      <c r="L152" s="74"/>
      <c r="O152" s="23" t="str">
        <f>B34</f>
        <v>Ella Harrison</v>
      </c>
      <c r="P152" s="23"/>
      <c r="Q152" s="23"/>
      <c r="R152" s="23"/>
      <c r="S152" s="23"/>
      <c r="T152" s="73"/>
    </row>
    <row r="153" spans="2:20" ht="21" customHeight="1">
      <c r="B153" s="24"/>
      <c r="C153" s="24"/>
      <c r="D153" s="25"/>
      <c r="E153" s="25"/>
      <c r="F153" s="26"/>
      <c r="H153" s="24"/>
      <c r="I153" s="24"/>
      <c r="J153" s="25"/>
      <c r="K153" s="25"/>
      <c r="L153" s="26"/>
      <c r="O153" s="24"/>
      <c r="P153" s="53"/>
      <c r="Q153" s="61"/>
      <c r="R153" s="61"/>
      <c r="T153" s="26"/>
    </row>
    <row r="154" spans="2:20" ht="21" customHeight="1">
      <c r="B154" s="24"/>
      <c r="C154" s="24"/>
      <c r="D154" s="25"/>
      <c r="E154" s="25"/>
      <c r="F154" s="26"/>
      <c r="H154" s="24"/>
      <c r="I154" s="24"/>
      <c r="J154" s="25"/>
      <c r="K154" s="25"/>
      <c r="L154" s="26"/>
      <c r="O154" s="24"/>
      <c r="P154" s="53"/>
      <c r="Q154" s="61"/>
      <c r="R154" s="61"/>
      <c r="T154" s="26"/>
    </row>
    <row r="155" spans="2:20" ht="21" customHeight="1" thickBot="1">
      <c r="B155" s="24" t="str">
        <f>+B39</f>
        <v>FODAC A</v>
      </c>
      <c r="C155" s="24"/>
      <c r="D155" s="25"/>
      <c r="E155" s="25"/>
      <c r="F155" s="26"/>
      <c r="H155" s="24" t="str">
        <f>B39</f>
        <v>FODAC A</v>
      </c>
      <c r="I155" s="24"/>
      <c r="J155" s="25"/>
      <c r="K155" s="25"/>
      <c r="L155" s="26"/>
      <c r="O155" s="24" t="str">
        <f>B39</f>
        <v>FODAC A</v>
      </c>
      <c r="P155" s="53"/>
      <c r="Q155" s="61"/>
      <c r="R155" s="61"/>
      <c r="T155" s="26"/>
    </row>
    <row r="156" spans="2:20" ht="21" customHeight="1" thickBot="1">
      <c r="B156" s="23" t="str">
        <f>B42</f>
        <v>Lacey Wildin</v>
      </c>
      <c r="C156" s="23"/>
      <c r="D156" s="23"/>
      <c r="E156" s="23"/>
      <c r="F156" s="73"/>
      <c r="H156" s="23" t="str">
        <f>B42</f>
        <v>Lacey Wildin</v>
      </c>
      <c r="I156" s="23"/>
      <c r="J156" s="23"/>
      <c r="K156" s="23"/>
      <c r="L156" s="73"/>
      <c r="O156" s="23" t="str">
        <f>B42</f>
        <v>Lacey Wildin</v>
      </c>
      <c r="P156" s="23"/>
      <c r="Q156" s="23"/>
      <c r="R156" s="23"/>
      <c r="S156" s="23"/>
      <c r="T156" s="73"/>
    </row>
    <row r="157" spans="2:20" ht="21" customHeight="1" thickBot="1">
      <c r="B157" s="23" t="str">
        <f>B43</f>
        <v>Fiona Chapman</v>
      </c>
      <c r="C157" s="23"/>
      <c r="D157" s="23"/>
      <c r="E157" s="23"/>
      <c r="F157" s="74"/>
      <c r="H157" s="23" t="str">
        <f>B43</f>
        <v>Fiona Chapman</v>
      </c>
      <c r="I157" s="23"/>
      <c r="J157" s="23"/>
      <c r="K157" s="23"/>
      <c r="L157" s="74"/>
      <c r="O157" s="23" t="str">
        <f>B43</f>
        <v>Fiona Chapman</v>
      </c>
      <c r="P157" s="23"/>
      <c r="Q157" s="23"/>
      <c r="R157" s="23"/>
      <c r="S157" s="23"/>
      <c r="T157" s="73"/>
    </row>
    <row r="158" spans="2:20" ht="21" customHeight="1">
      <c r="B158" s="24"/>
      <c r="C158" s="20"/>
      <c r="D158" s="25"/>
      <c r="E158" s="25"/>
      <c r="F158" s="26"/>
      <c r="H158" s="24"/>
      <c r="I158" s="20"/>
      <c r="J158" s="25"/>
      <c r="K158" s="25"/>
      <c r="L158" s="26"/>
      <c r="O158" s="24"/>
      <c r="P158" s="60"/>
      <c r="Q158" s="61"/>
      <c r="R158" s="61"/>
      <c r="T158" s="26"/>
    </row>
    <row r="159" spans="2:20" ht="21" customHeight="1">
      <c r="B159" s="24"/>
      <c r="C159" s="24"/>
      <c r="D159" s="25"/>
      <c r="E159" s="25"/>
      <c r="F159" s="26"/>
      <c r="H159" s="24"/>
      <c r="I159" s="24"/>
      <c r="J159" s="25"/>
      <c r="K159" s="25"/>
      <c r="L159" s="26"/>
      <c r="O159" s="24"/>
      <c r="P159" s="53"/>
      <c r="Q159" s="61"/>
      <c r="R159" s="61"/>
      <c r="T159" s="26"/>
    </row>
    <row r="160" spans="2:20" ht="21" customHeight="1" thickBot="1">
      <c r="B160" s="24" t="str">
        <f>+B48</f>
        <v>FODAC B</v>
      </c>
      <c r="C160" s="24"/>
      <c r="D160" s="25"/>
      <c r="E160" s="25"/>
      <c r="F160" s="26"/>
      <c r="H160" s="24" t="str">
        <f>B48</f>
        <v>FODAC B</v>
      </c>
      <c r="I160" s="24"/>
      <c r="J160" s="25"/>
      <c r="K160" s="25"/>
      <c r="L160" s="26"/>
      <c r="O160" s="24" t="str">
        <f>B48</f>
        <v>FODAC B</v>
      </c>
      <c r="P160" s="53"/>
      <c r="Q160" s="61"/>
      <c r="R160" s="61"/>
      <c r="T160" s="26"/>
    </row>
    <row r="161" spans="2:20" ht="21" customHeight="1" thickBot="1">
      <c r="B161" s="23" t="str">
        <f>B51</f>
        <v>Eloise Smith</v>
      </c>
      <c r="C161" s="23"/>
      <c r="D161" s="23"/>
      <c r="E161" s="23"/>
      <c r="F161" s="73"/>
      <c r="H161" s="23" t="str">
        <f>B51</f>
        <v>Eloise Smith</v>
      </c>
      <c r="I161" s="23"/>
      <c r="J161" s="23"/>
      <c r="K161" s="23"/>
      <c r="L161" s="73"/>
      <c r="O161" s="23" t="str">
        <f>B51</f>
        <v>Eloise Smith</v>
      </c>
      <c r="P161" s="23"/>
      <c r="Q161" s="23"/>
      <c r="R161" s="23"/>
      <c r="S161" s="23"/>
      <c r="T161" s="73"/>
    </row>
    <row r="162" spans="2:20" ht="21" customHeight="1" thickBot="1">
      <c r="B162" s="23" t="str">
        <f>B52</f>
        <v>Ele Breeze</v>
      </c>
      <c r="C162" s="23"/>
      <c r="D162" s="23"/>
      <c r="E162" s="23"/>
      <c r="F162" s="74"/>
      <c r="H162" s="23" t="str">
        <f>B52</f>
        <v>Ele Breeze</v>
      </c>
      <c r="I162" s="23"/>
      <c r="J162" s="23"/>
      <c r="K162" s="23"/>
      <c r="L162" s="74"/>
      <c r="O162" s="23" t="str">
        <f>B52</f>
        <v>Ele Breeze</v>
      </c>
      <c r="P162" s="23"/>
      <c r="Q162" s="23"/>
      <c r="R162" s="23"/>
      <c r="S162" s="23"/>
      <c r="T162" s="73"/>
    </row>
    <row r="163" spans="2:21" ht="21" customHeight="1">
      <c r="B163" s="24"/>
      <c r="C163" s="25"/>
      <c r="D163" s="25"/>
      <c r="E163" s="25"/>
      <c r="F163" s="78"/>
      <c r="H163" s="24"/>
      <c r="I163" s="25"/>
      <c r="J163" s="25"/>
      <c r="K163" s="25"/>
      <c r="L163" s="78"/>
      <c r="M163" s="25"/>
      <c r="O163" s="24"/>
      <c r="P163" s="60"/>
      <c r="Q163" s="61"/>
      <c r="R163" s="61"/>
      <c r="T163" s="26"/>
      <c r="U163" s="29"/>
    </row>
    <row r="164" spans="2:21" ht="21" customHeight="1">
      <c r="B164" s="24"/>
      <c r="C164" s="25"/>
      <c r="D164" s="25"/>
      <c r="E164" s="25"/>
      <c r="F164" s="26"/>
      <c r="H164" s="24"/>
      <c r="I164" s="25"/>
      <c r="J164" s="25"/>
      <c r="K164" s="25"/>
      <c r="L164" s="26"/>
      <c r="M164" s="25"/>
      <c r="O164" s="24"/>
      <c r="P164" s="53"/>
      <c r="Q164" s="61"/>
      <c r="R164" s="61"/>
      <c r="T164" s="26"/>
      <c r="U164" s="29"/>
    </row>
    <row r="165" spans="2:21" ht="21" customHeight="1" thickBot="1">
      <c r="B165" s="24" t="str">
        <f>$B57</f>
        <v>Gloucester</v>
      </c>
      <c r="C165" s="24"/>
      <c r="D165" s="25"/>
      <c r="E165" s="25"/>
      <c r="F165" s="26"/>
      <c r="H165" s="24" t="str">
        <f>$B57</f>
        <v>Gloucester</v>
      </c>
      <c r="I165" s="24"/>
      <c r="J165" s="25"/>
      <c r="K165" s="25"/>
      <c r="L165" s="26"/>
      <c r="M165" s="25"/>
      <c r="O165" s="24" t="str">
        <f>$B57</f>
        <v>Gloucester</v>
      </c>
      <c r="P165" s="53"/>
      <c r="Q165" s="61"/>
      <c r="R165" s="61"/>
      <c r="T165" s="26"/>
      <c r="U165" s="29"/>
    </row>
    <row r="166" spans="2:21" ht="21" customHeight="1" thickBot="1">
      <c r="B166" s="23" t="str">
        <f>$B60</f>
        <v>Tamera  Leach</v>
      </c>
      <c r="C166" s="23"/>
      <c r="D166" s="23"/>
      <c r="E166" s="23"/>
      <c r="F166" s="73"/>
      <c r="H166" s="23" t="str">
        <f>$B60</f>
        <v>Tamera  Leach</v>
      </c>
      <c r="I166" s="23"/>
      <c r="J166" s="23"/>
      <c r="K166" s="23"/>
      <c r="L166" s="73"/>
      <c r="M166" s="25"/>
      <c r="O166" s="23" t="str">
        <f>$B60</f>
        <v>Tamera  Leach</v>
      </c>
      <c r="P166" s="23"/>
      <c r="Q166" s="23"/>
      <c r="R166" s="23"/>
      <c r="S166" s="23"/>
      <c r="T166" s="73"/>
      <c r="U166" s="29"/>
    </row>
    <row r="167" spans="2:21" ht="21" customHeight="1" thickBot="1">
      <c r="B167" s="23" t="str">
        <f>$B61</f>
        <v>Eirini Apostolakis</v>
      </c>
      <c r="C167" s="23"/>
      <c r="D167" s="23"/>
      <c r="E167" s="23"/>
      <c r="F167" s="74"/>
      <c r="H167" s="23" t="str">
        <f>$B61</f>
        <v>Eirini Apostolakis</v>
      </c>
      <c r="I167" s="23"/>
      <c r="J167" s="23"/>
      <c r="K167" s="23"/>
      <c r="L167" s="74"/>
      <c r="M167" s="25"/>
      <c r="O167" s="23" t="str">
        <f>$B61</f>
        <v>Eirini Apostolakis</v>
      </c>
      <c r="P167" s="23"/>
      <c r="Q167" s="23"/>
      <c r="R167" s="23"/>
      <c r="S167" s="23"/>
      <c r="T167" s="73"/>
      <c r="U167" s="29"/>
    </row>
    <row r="168" spans="2:21" ht="21" customHeight="1">
      <c r="B168" s="24"/>
      <c r="C168" s="20"/>
      <c r="D168" s="25"/>
      <c r="E168" s="25"/>
      <c r="F168" s="26"/>
      <c r="H168" s="24"/>
      <c r="I168" s="20"/>
      <c r="J168" s="25"/>
      <c r="K168" s="25"/>
      <c r="L168" s="26"/>
      <c r="M168" s="25"/>
      <c r="O168" s="24"/>
      <c r="P168" s="60"/>
      <c r="Q168" s="61"/>
      <c r="R168" s="61"/>
      <c r="T168" s="26"/>
      <c r="U168" s="29"/>
    </row>
    <row r="169" spans="2:21" ht="21" customHeight="1">
      <c r="B169" s="24"/>
      <c r="C169" s="24"/>
      <c r="D169" s="25"/>
      <c r="E169" s="25"/>
      <c r="F169" s="26"/>
      <c r="H169" s="24"/>
      <c r="I169" s="24"/>
      <c r="J169" s="25"/>
      <c r="K169" s="25"/>
      <c r="L169" s="26"/>
      <c r="M169" s="25"/>
      <c r="O169" s="24"/>
      <c r="P169" s="53"/>
      <c r="Q169" s="61"/>
      <c r="R169" s="61"/>
      <c r="T169" s="26"/>
      <c r="U169" s="29"/>
    </row>
    <row r="170" spans="2:21" ht="21" customHeight="1" thickBot="1">
      <c r="B170" s="24" t="str">
        <f>$B66</f>
        <v>Chepstow</v>
      </c>
      <c r="C170" s="24"/>
      <c r="D170" s="25"/>
      <c r="E170" s="25"/>
      <c r="F170" s="26"/>
      <c r="H170" s="24" t="str">
        <f>$B66</f>
        <v>Chepstow</v>
      </c>
      <c r="I170" s="24"/>
      <c r="J170" s="25"/>
      <c r="K170" s="25"/>
      <c r="L170" s="26"/>
      <c r="M170" s="25"/>
      <c r="O170" s="24" t="str">
        <f>$B66</f>
        <v>Chepstow</v>
      </c>
      <c r="P170" s="53"/>
      <c r="Q170" s="61"/>
      <c r="R170" s="61"/>
      <c r="T170" s="26"/>
      <c r="U170" s="29"/>
    </row>
    <row r="171" spans="2:21" ht="21" customHeight="1" thickBot="1">
      <c r="B171" s="23" t="str">
        <f>$B69</f>
        <v>n3</v>
      </c>
      <c r="C171" s="23"/>
      <c r="D171" s="23"/>
      <c r="E171" s="23"/>
      <c r="F171" s="73"/>
      <c r="H171" s="23" t="str">
        <f>$B69</f>
        <v>n3</v>
      </c>
      <c r="I171" s="23"/>
      <c r="J171" s="23"/>
      <c r="K171" s="23"/>
      <c r="L171" s="73"/>
      <c r="M171" s="25"/>
      <c r="O171" s="23" t="str">
        <f>$B69</f>
        <v>n3</v>
      </c>
      <c r="P171" s="23"/>
      <c r="Q171" s="23"/>
      <c r="R171" s="23"/>
      <c r="S171" s="23"/>
      <c r="T171" s="73"/>
      <c r="U171" s="29"/>
    </row>
    <row r="172" spans="2:21" ht="21" customHeight="1" thickBot="1">
      <c r="B172" s="23" t="str">
        <f>$B70</f>
        <v>n4</v>
      </c>
      <c r="C172" s="23"/>
      <c r="D172" s="23"/>
      <c r="E172" s="23"/>
      <c r="F172" s="74"/>
      <c r="H172" s="23" t="str">
        <f>$B70</f>
        <v>n4</v>
      </c>
      <c r="I172" s="23"/>
      <c r="J172" s="23"/>
      <c r="K172" s="23"/>
      <c r="L172" s="74"/>
      <c r="M172" s="25"/>
      <c r="O172" s="23" t="str">
        <f>$B70</f>
        <v>n4</v>
      </c>
      <c r="P172" s="23"/>
      <c r="Q172" s="23"/>
      <c r="R172" s="23"/>
      <c r="S172" s="23"/>
      <c r="T172" s="73"/>
      <c r="U172" s="29"/>
    </row>
    <row r="173" spans="2:21" ht="21" customHeight="1">
      <c r="B173" s="25"/>
      <c r="C173" s="25"/>
      <c r="D173" s="25"/>
      <c r="E173" s="25"/>
      <c r="F173" s="25"/>
      <c r="H173" s="25"/>
      <c r="I173" s="25"/>
      <c r="J173" s="25"/>
      <c r="K173" s="25"/>
      <c r="M173" s="25"/>
      <c r="O173" s="25"/>
      <c r="P173" s="25"/>
      <c r="Q173" s="25"/>
      <c r="R173" s="25"/>
      <c r="T173" s="25"/>
      <c r="U173" s="29"/>
    </row>
    <row r="174" spans="16:21" ht="21" customHeight="1">
      <c r="P174" s="25"/>
      <c r="Q174" s="25"/>
      <c r="R174" s="25"/>
      <c r="S174" s="25"/>
      <c r="T174" s="25"/>
      <c r="U174" s="29"/>
    </row>
    <row r="175" spans="2:19" ht="21" customHeight="1">
      <c r="B175" s="6" t="s">
        <v>8</v>
      </c>
      <c r="C175" s="6" t="s">
        <v>49</v>
      </c>
      <c r="D175" s="72" t="s">
        <v>103</v>
      </c>
      <c r="E175" s="6"/>
      <c r="F175" s="70" t="s">
        <v>71</v>
      </c>
      <c r="G175" s="6"/>
      <c r="I175" s="6" t="s">
        <v>9</v>
      </c>
      <c r="J175" s="6" t="s">
        <v>50</v>
      </c>
      <c r="K175" s="72" t="s">
        <v>103</v>
      </c>
      <c r="L175" s="6"/>
      <c r="M175" s="6"/>
      <c r="O175" s="6" t="s">
        <v>10</v>
      </c>
      <c r="P175" s="6" t="s">
        <v>48</v>
      </c>
      <c r="Q175" s="72" t="s">
        <v>103</v>
      </c>
      <c r="R175" s="6"/>
      <c r="S175" s="6"/>
    </row>
    <row r="176" spans="2:23" ht="21" customHeight="1">
      <c r="B176" s="18"/>
      <c r="C176" s="71" t="s">
        <v>67</v>
      </c>
      <c r="D176" s="71" t="s">
        <v>69</v>
      </c>
      <c r="E176" s="71" t="s">
        <v>68</v>
      </c>
      <c r="F176" s="71" t="s">
        <v>70</v>
      </c>
      <c r="G176" s="59" t="s">
        <v>15</v>
      </c>
      <c r="I176" s="18"/>
      <c r="J176" s="19" t="s">
        <v>25</v>
      </c>
      <c r="K176" s="19" t="s">
        <v>26</v>
      </c>
      <c r="L176" s="19" t="s">
        <v>27</v>
      </c>
      <c r="M176" s="19" t="s">
        <v>28</v>
      </c>
      <c r="O176" s="18"/>
      <c r="P176" s="19" t="s">
        <v>25</v>
      </c>
      <c r="Q176" s="19" t="s">
        <v>26</v>
      </c>
      <c r="R176" s="19" t="s">
        <v>27</v>
      </c>
      <c r="S176" s="19" t="s">
        <v>28</v>
      </c>
      <c r="T176"/>
      <c r="U176"/>
      <c r="V176"/>
      <c r="W176"/>
    </row>
    <row r="177" spans="2:19" ht="21" customHeight="1" thickBot="1">
      <c r="B177" s="20" t="str">
        <f>B3</f>
        <v>Cheltenham A</v>
      </c>
      <c r="C177" s="53"/>
      <c r="D177" s="61"/>
      <c r="E177" s="61"/>
      <c r="G177" s="22"/>
      <c r="I177" s="20" t="str">
        <f>B3</f>
        <v>Cheltenham A</v>
      </c>
      <c r="J177" s="20"/>
      <c r="K177" s="21"/>
      <c r="L177" s="21"/>
      <c r="M177" s="22"/>
      <c r="O177" s="20" t="str">
        <f>B3</f>
        <v>Cheltenham A</v>
      </c>
      <c r="P177" s="20"/>
      <c r="Q177" s="21"/>
      <c r="R177" s="21"/>
      <c r="S177" s="22"/>
    </row>
    <row r="178" spans="2:19" ht="21" customHeight="1" thickBot="1">
      <c r="B178" s="62" t="str">
        <f>B8</f>
        <v>Hayley Roden</v>
      </c>
      <c r="C178" s="23"/>
      <c r="D178" s="23"/>
      <c r="E178" s="23"/>
      <c r="F178" s="23"/>
      <c r="G178" s="73"/>
      <c r="I178" s="23" t="str">
        <f>B8</f>
        <v>Hayley Roden</v>
      </c>
      <c r="J178" s="23"/>
      <c r="K178" s="23"/>
      <c r="L178" s="23"/>
      <c r="M178" s="73"/>
      <c r="O178" s="23" t="str">
        <f>B8</f>
        <v>Hayley Roden</v>
      </c>
      <c r="P178" s="23"/>
      <c r="Q178" s="23"/>
      <c r="R178" s="23"/>
      <c r="S178" s="73"/>
    </row>
    <row r="179" spans="2:19" ht="21" customHeight="1" thickBot="1">
      <c r="B179" s="62" t="str">
        <f>B9</f>
        <v>Beth Seakins</v>
      </c>
      <c r="C179" s="23"/>
      <c r="D179" s="23"/>
      <c r="E179" s="23"/>
      <c r="F179" s="23"/>
      <c r="G179" s="73"/>
      <c r="I179" s="23" t="str">
        <f>B9</f>
        <v>Beth Seakins</v>
      </c>
      <c r="J179" s="23"/>
      <c r="K179" s="23"/>
      <c r="L179" s="23"/>
      <c r="M179" s="74"/>
      <c r="O179" s="23" t="str">
        <f>B9</f>
        <v>Beth Seakins</v>
      </c>
      <c r="P179" s="23"/>
      <c r="Q179" s="23"/>
      <c r="R179" s="23"/>
      <c r="S179" s="74"/>
    </row>
    <row r="180" spans="2:19" ht="21" customHeight="1">
      <c r="B180" s="24"/>
      <c r="C180" s="53"/>
      <c r="D180" s="61"/>
      <c r="E180" s="61"/>
      <c r="G180" s="26"/>
      <c r="I180" s="24"/>
      <c r="J180" s="24"/>
      <c r="K180" s="25"/>
      <c r="L180" s="25"/>
      <c r="M180" s="26"/>
      <c r="O180" s="24"/>
      <c r="P180" s="24"/>
      <c r="Q180" s="25"/>
      <c r="R180" s="25"/>
      <c r="S180" s="26"/>
    </row>
    <row r="181" spans="2:19" ht="21" customHeight="1">
      <c r="B181" s="24"/>
      <c r="C181" s="53"/>
      <c r="D181" s="61"/>
      <c r="E181" s="61"/>
      <c r="G181" s="26"/>
      <c r="I181" s="24"/>
      <c r="J181" s="24"/>
      <c r="K181" s="25"/>
      <c r="L181" s="25"/>
      <c r="M181" s="26"/>
      <c r="O181" s="24"/>
      <c r="P181" s="24"/>
      <c r="Q181" s="25"/>
      <c r="R181" s="25"/>
      <c r="S181" s="26"/>
    </row>
    <row r="182" spans="2:19" ht="21" customHeight="1" thickBot="1">
      <c r="B182" s="24" t="str">
        <f>B12</f>
        <v>Cheltenham B</v>
      </c>
      <c r="C182" s="53"/>
      <c r="D182" s="61"/>
      <c r="E182" s="61"/>
      <c r="G182" s="26"/>
      <c r="I182" s="24" t="str">
        <f>B12</f>
        <v>Cheltenham B</v>
      </c>
      <c r="J182" s="24"/>
      <c r="K182" s="25"/>
      <c r="L182" s="25"/>
      <c r="M182" s="26"/>
      <c r="O182" s="24" t="str">
        <f>B12</f>
        <v>Cheltenham B</v>
      </c>
      <c r="P182" s="24"/>
      <c r="Q182" s="25"/>
      <c r="R182" s="25"/>
      <c r="S182" s="26"/>
    </row>
    <row r="183" spans="2:19" ht="21" customHeight="1" thickBot="1">
      <c r="B183" s="23" t="str">
        <f>B17</f>
        <v>Freya Webb</v>
      </c>
      <c r="C183" s="23"/>
      <c r="D183" s="23"/>
      <c r="E183" s="23"/>
      <c r="F183" s="23"/>
      <c r="G183" s="73"/>
      <c r="I183" s="23" t="str">
        <f>B17</f>
        <v>Freya Webb</v>
      </c>
      <c r="J183" s="23"/>
      <c r="K183" s="23"/>
      <c r="L183" s="23"/>
      <c r="M183" s="73"/>
      <c r="O183" s="23" t="str">
        <f>B17</f>
        <v>Freya Webb</v>
      </c>
      <c r="P183" s="23"/>
      <c r="Q183" s="23"/>
      <c r="R183" s="23"/>
      <c r="S183" s="73"/>
    </row>
    <row r="184" spans="2:19" ht="21" customHeight="1" thickBot="1">
      <c r="B184" s="23" t="str">
        <f>B18</f>
        <v>Mya Bury</v>
      </c>
      <c r="C184" s="23"/>
      <c r="D184" s="23"/>
      <c r="E184" s="23"/>
      <c r="F184" s="23"/>
      <c r="G184" s="73"/>
      <c r="I184" s="23" t="str">
        <f>B18</f>
        <v>Mya Bury</v>
      </c>
      <c r="J184" s="23"/>
      <c r="K184" s="23"/>
      <c r="L184" s="23"/>
      <c r="M184" s="74"/>
      <c r="O184" s="23" t="str">
        <f>B18</f>
        <v>Mya Bury</v>
      </c>
      <c r="P184" s="23"/>
      <c r="Q184" s="23"/>
      <c r="R184" s="23"/>
      <c r="S184" s="74"/>
    </row>
    <row r="185" spans="2:19" ht="21" customHeight="1">
      <c r="B185" s="24"/>
      <c r="C185" s="53"/>
      <c r="D185" s="61"/>
      <c r="E185" s="61"/>
      <c r="G185" s="26"/>
      <c r="I185" s="24"/>
      <c r="J185" s="24"/>
      <c r="K185" s="25"/>
      <c r="L185" s="25"/>
      <c r="M185" s="26"/>
      <c r="O185" s="24"/>
      <c r="P185" s="24"/>
      <c r="Q185" s="25"/>
      <c r="R185" s="25"/>
      <c r="S185" s="26"/>
    </row>
    <row r="186" spans="2:19" ht="21" customHeight="1">
      <c r="B186" s="24"/>
      <c r="C186" s="53"/>
      <c r="D186" s="61"/>
      <c r="E186" s="61"/>
      <c r="G186" s="26"/>
      <c r="I186" s="24"/>
      <c r="J186" s="24"/>
      <c r="K186" s="25"/>
      <c r="L186" s="25"/>
      <c r="M186" s="26"/>
      <c r="O186" s="24"/>
      <c r="P186" s="24"/>
      <c r="Q186" s="25"/>
      <c r="R186" s="25"/>
      <c r="S186" s="26"/>
    </row>
    <row r="187" spans="2:19" ht="21" customHeight="1" thickBot="1">
      <c r="B187" s="24" t="str">
        <f>B21</f>
        <v>Cheltenham C</v>
      </c>
      <c r="C187" s="53"/>
      <c r="D187" s="61"/>
      <c r="E187" s="61"/>
      <c r="G187" s="26"/>
      <c r="I187" s="24" t="str">
        <f>B21</f>
        <v>Cheltenham C</v>
      </c>
      <c r="J187" s="24"/>
      <c r="K187" s="25"/>
      <c r="L187" s="25"/>
      <c r="M187" s="26"/>
      <c r="O187" s="24" t="str">
        <f>B21</f>
        <v>Cheltenham C</v>
      </c>
      <c r="P187" s="24"/>
      <c r="Q187" s="25"/>
      <c r="R187" s="25"/>
      <c r="S187" s="26"/>
    </row>
    <row r="188" spans="2:19" ht="21" customHeight="1" thickBot="1">
      <c r="B188" s="23" t="str">
        <f>B26</f>
        <v>Abby Dundas</v>
      </c>
      <c r="C188" s="23"/>
      <c r="D188" s="23"/>
      <c r="E188" s="23"/>
      <c r="F188" s="23"/>
      <c r="G188" s="73"/>
      <c r="I188" s="23" t="str">
        <f>B26</f>
        <v>Abby Dundas</v>
      </c>
      <c r="J188" s="23"/>
      <c r="K188" s="23"/>
      <c r="L188" s="23"/>
      <c r="M188" s="73"/>
      <c r="O188" s="23" t="str">
        <f>B26</f>
        <v>Abby Dundas</v>
      </c>
      <c r="P188" s="23"/>
      <c r="Q188" s="23"/>
      <c r="R188" s="23"/>
      <c r="S188" s="73"/>
    </row>
    <row r="189" spans="2:19" ht="21" customHeight="1" thickBot="1">
      <c r="B189" s="23" t="str">
        <f>B27</f>
        <v>Lily Barron</v>
      </c>
      <c r="C189" s="23"/>
      <c r="D189" s="23"/>
      <c r="E189" s="23"/>
      <c r="F189" s="23"/>
      <c r="G189" s="73"/>
      <c r="I189" s="23" t="str">
        <f>B27</f>
        <v>Lily Barron</v>
      </c>
      <c r="J189" s="23"/>
      <c r="K189" s="23"/>
      <c r="L189" s="23"/>
      <c r="M189" s="74"/>
      <c r="O189" s="23" t="str">
        <f>B27</f>
        <v>Lily Barron</v>
      </c>
      <c r="P189" s="23"/>
      <c r="Q189" s="23"/>
      <c r="R189" s="23"/>
      <c r="S189" s="74"/>
    </row>
    <row r="190" spans="2:19" ht="21" customHeight="1">
      <c r="B190" s="24"/>
      <c r="C190" s="53"/>
      <c r="D190" s="61"/>
      <c r="E190" s="61"/>
      <c r="G190" s="26"/>
      <c r="I190" s="24"/>
      <c r="J190" s="24"/>
      <c r="K190" s="25"/>
      <c r="L190" s="25"/>
      <c r="M190" s="26"/>
      <c r="O190" s="24"/>
      <c r="P190" s="24"/>
      <c r="Q190" s="25"/>
      <c r="R190" s="25"/>
      <c r="S190" s="26"/>
    </row>
    <row r="191" spans="2:19" ht="21" customHeight="1">
      <c r="B191" s="24"/>
      <c r="C191" s="53"/>
      <c r="D191" s="61"/>
      <c r="E191" s="61"/>
      <c r="G191" s="26"/>
      <c r="I191" s="24"/>
      <c r="J191" s="24"/>
      <c r="K191" s="25"/>
      <c r="L191" s="25"/>
      <c r="M191" s="26"/>
      <c r="O191" s="24"/>
      <c r="P191" s="24"/>
      <c r="Q191" s="25"/>
      <c r="R191" s="25"/>
      <c r="S191" s="26"/>
    </row>
    <row r="192" spans="2:19" ht="21" customHeight="1" thickBot="1">
      <c r="B192" s="24" t="str">
        <f>B30</f>
        <v>Cheltenham D</v>
      </c>
      <c r="C192" s="53"/>
      <c r="D192" s="61"/>
      <c r="E192" s="61"/>
      <c r="G192" s="26"/>
      <c r="I192" s="24" t="str">
        <f>B30</f>
        <v>Cheltenham D</v>
      </c>
      <c r="J192" s="24"/>
      <c r="K192" s="25"/>
      <c r="L192" s="25"/>
      <c r="M192" s="26"/>
      <c r="O192" s="24" t="str">
        <f>B30</f>
        <v>Cheltenham D</v>
      </c>
      <c r="P192" s="24"/>
      <c r="Q192" s="25"/>
      <c r="R192" s="25"/>
      <c r="S192" s="26"/>
    </row>
    <row r="193" spans="2:19" ht="21" customHeight="1" thickBot="1">
      <c r="B193" s="23" t="str">
        <f>B35</f>
        <v>Lucia Peiro</v>
      </c>
      <c r="C193" s="23"/>
      <c r="D193" s="23"/>
      <c r="E193" s="23"/>
      <c r="F193" s="23"/>
      <c r="G193" s="73"/>
      <c r="I193" s="23" t="str">
        <f>B35</f>
        <v>Lucia Peiro</v>
      </c>
      <c r="J193" s="23"/>
      <c r="K193" s="23"/>
      <c r="L193" s="23"/>
      <c r="M193" s="73"/>
      <c r="O193" s="23" t="str">
        <f>B35</f>
        <v>Lucia Peiro</v>
      </c>
      <c r="P193" s="23"/>
      <c r="Q193" s="23"/>
      <c r="R193" s="23"/>
      <c r="S193" s="73"/>
    </row>
    <row r="194" spans="2:19" ht="21" customHeight="1" thickBot="1">
      <c r="B194" s="23" t="str">
        <f>B36</f>
        <v>Florence Hampton</v>
      </c>
      <c r="C194" s="23"/>
      <c r="D194" s="23"/>
      <c r="E194" s="23"/>
      <c r="F194" s="23"/>
      <c r="G194" s="73"/>
      <c r="I194" s="23" t="str">
        <f>B36</f>
        <v>Florence Hampton</v>
      </c>
      <c r="J194" s="23"/>
      <c r="K194" s="23"/>
      <c r="L194" s="23"/>
      <c r="M194" s="74"/>
      <c r="O194" s="23" t="str">
        <f>B36</f>
        <v>Florence Hampton</v>
      </c>
      <c r="P194" s="23"/>
      <c r="Q194" s="23"/>
      <c r="R194" s="23"/>
      <c r="S194" s="74"/>
    </row>
    <row r="195" spans="2:19" ht="21" customHeight="1">
      <c r="B195" s="24"/>
      <c r="C195" s="53"/>
      <c r="D195" s="61"/>
      <c r="E195" s="61"/>
      <c r="G195" s="26"/>
      <c r="I195" s="24"/>
      <c r="J195" s="24"/>
      <c r="K195" s="25"/>
      <c r="L195" s="25"/>
      <c r="M195" s="26"/>
      <c r="O195" s="24"/>
      <c r="P195" s="24"/>
      <c r="Q195" s="25"/>
      <c r="R195" s="25"/>
      <c r="S195" s="26"/>
    </row>
    <row r="196" spans="2:19" ht="21" customHeight="1">
      <c r="B196" s="24"/>
      <c r="C196" s="53"/>
      <c r="D196" s="61"/>
      <c r="E196" s="61"/>
      <c r="G196" s="26"/>
      <c r="I196" s="24"/>
      <c r="J196" s="24"/>
      <c r="K196" s="25"/>
      <c r="L196" s="25"/>
      <c r="M196" s="26"/>
      <c r="O196" s="24"/>
      <c r="P196" s="24"/>
      <c r="Q196" s="25"/>
      <c r="R196" s="25"/>
      <c r="S196" s="26"/>
    </row>
    <row r="197" spans="2:19" ht="21" customHeight="1" thickBot="1">
      <c r="B197" s="24" t="str">
        <f>B39</f>
        <v>FODAC A</v>
      </c>
      <c r="C197" s="53"/>
      <c r="D197" s="61"/>
      <c r="E197" s="61"/>
      <c r="G197" s="26"/>
      <c r="I197" s="24" t="str">
        <f>B39</f>
        <v>FODAC A</v>
      </c>
      <c r="J197" s="24"/>
      <c r="K197" s="25"/>
      <c r="L197" s="25"/>
      <c r="M197" s="26"/>
      <c r="O197" s="24" t="str">
        <f>B39</f>
        <v>FODAC A</v>
      </c>
      <c r="P197" s="24"/>
      <c r="Q197" s="25"/>
      <c r="R197" s="25"/>
      <c r="S197" s="26"/>
    </row>
    <row r="198" spans="2:19" ht="21" customHeight="1" thickBot="1">
      <c r="B198" s="23" t="str">
        <f>B44</f>
        <v>Izzy Babij</v>
      </c>
      <c r="C198" s="23"/>
      <c r="D198" s="23"/>
      <c r="E198" s="23"/>
      <c r="F198" s="23"/>
      <c r="G198" s="73"/>
      <c r="I198" s="23" t="str">
        <f>B44</f>
        <v>Izzy Babij</v>
      </c>
      <c r="J198" s="23"/>
      <c r="K198" s="23"/>
      <c r="L198" s="23"/>
      <c r="M198" s="73"/>
      <c r="O198" s="23" t="str">
        <f>B44</f>
        <v>Izzy Babij</v>
      </c>
      <c r="P198" s="23"/>
      <c r="Q198" s="23"/>
      <c r="R198" s="23"/>
      <c r="S198" s="73"/>
    </row>
    <row r="199" spans="2:19" ht="21" customHeight="1" thickBot="1">
      <c r="B199" s="23" t="str">
        <f>B45</f>
        <v>Poppy Truman</v>
      </c>
      <c r="C199" s="23"/>
      <c r="D199" s="23"/>
      <c r="E199" s="23"/>
      <c r="F199" s="23"/>
      <c r="G199" s="73"/>
      <c r="I199" s="23" t="str">
        <f>B45</f>
        <v>Poppy Truman</v>
      </c>
      <c r="J199" s="23"/>
      <c r="K199" s="23"/>
      <c r="L199" s="23"/>
      <c r="M199" s="74"/>
      <c r="O199" s="23" t="str">
        <f>B45</f>
        <v>Poppy Truman</v>
      </c>
      <c r="P199" s="23"/>
      <c r="Q199" s="23"/>
      <c r="R199" s="23"/>
      <c r="S199" s="74"/>
    </row>
    <row r="200" spans="2:19" ht="21" customHeight="1">
      <c r="B200" s="24"/>
      <c r="C200" s="60"/>
      <c r="D200" s="61"/>
      <c r="E200" s="61"/>
      <c r="G200" s="26"/>
      <c r="I200" s="24"/>
      <c r="J200" s="20"/>
      <c r="K200" s="25"/>
      <c r="L200" s="25"/>
      <c r="M200" s="26"/>
      <c r="O200" s="24"/>
      <c r="P200" s="20"/>
      <c r="Q200" s="25"/>
      <c r="R200" s="25"/>
      <c r="S200" s="26"/>
    </row>
    <row r="201" spans="2:19" ht="21" customHeight="1">
      <c r="B201" s="24"/>
      <c r="C201" s="53"/>
      <c r="D201" s="61"/>
      <c r="E201" s="61"/>
      <c r="G201" s="26"/>
      <c r="I201" s="24"/>
      <c r="J201" s="24"/>
      <c r="K201" s="25"/>
      <c r="L201" s="25"/>
      <c r="M201" s="26"/>
      <c r="O201" s="24"/>
      <c r="P201" s="24"/>
      <c r="Q201" s="25"/>
      <c r="R201" s="25"/>
      <c r="S201" s="26"/>
    </row>
    <row r="202" spans="2:19" ht="21" customHeight="1" thickBot="1">
      <c r="B202" s="24" t="str">
        <f>B48</f>
        <v>FODAC B</v>
      </c>
      <c r="C202" s="53"/>
      <c r="D202" s="61"/>
      <c r="E202" s="61"/>
      <c r="G202" s="26"/>
      <c r="I202" s="24" t="str">
        <f>B48</f>
        <v>FODAC B</v>
      </c>
      <c r="J202" s="24"/>
      <c r="K202" s="25"/>
      <c r="L202" s="25"/>
      <c r="M202" s="26"/>
      <c r="O202" s="24" t="str">
        <f>B48</f>
        <v>FODAC B</v>
      </c>
      <c r="P202" s="24"/>
      <c r="Q202" s="25"/>
      <c r="R202" s="25"/>
      <c r="S202" s="26"/>
    </row>
    <row r="203" spans="2:19" ht="21" customHeight="1" thickBot="1">
      <c r="B203" s="23" t="str">
        <f>B53</f>
        <v>Megan</v>
      </c>
      <c r="C203" s="23"/>
      <c r="D203" s="23"/>
      <c r="E203" s="23"/>
      <c r="F203" s="23"/>
      <c r="G203" s="73"/>
      <c r="I203" s="23" t="str">
        <f>B53</f>
        <v>Megan</v>
      </c>
      <c r="J203" s="23"/>
      <c r="K203" s="23"/>
      <c r="L203" s="23"/>
      <c r="M203" s="73"/>
      <c r="O203" s="23" t="str">
        <f>B53</f>
        <v>Megan</v>
      </c>
      <c r="P203" s="23"/>
      <c r="Q203" s="23"/>
      <c r="R203" s="23"/>
      <c r="S203" s="73"/>
    </row>
    <row r="204" spans="2:19" ht="21" customHeight="1" thickBot="1">
      <c r="B204" s="23">
        <f>B54</f>
        <v>0</v>
      </c>
      <c r="C204" s="23"/>
      <c r="D204" s="23"/>
      <c r="E204" s="23"/>
      <c r="F204" s="23"/>
      <c r="G204" s="73"/>
      <c r="I204" s="23">
        <f>B54</f>
        <v>0</v>
      </c>
      <c r="J204" s="23"/>
      <c r="K204" s="23"/>
      <c r="L204" s="23"/>
      <c r="M204" s="74"/>
      <c r="O204" s="23">
        <f>B54</f>
        <v>0</v>
      </c>
      <c r="P204" s="23"/>
      <c r="Q204" s="23"/>
      <c r="R204" s="23"/>
      <c r="S204" s="74"/>
    </row>
    <row r="205" spans="2:19" ht="21" customHeight="1">
      <c r="B205" s="42"/>
      <c r="C205" s="53"/>
      <c r="D205" s="61"/>
      <c r="E205" s="61"/>
      <c r="G205" s="26"/>
      <c r="I205" s="35"/>
      <c r="J205" s="24"/>
      <c r="K205" s="25"/>
      <c r="L205" s="25"/>
      <c r="M205" s="26"/>
      <c r="N205" s="7"/>
      <c r="O205" s="35"/>
      <c r="P205" s="24"/>
      <c r="Q205" s="25"/>
      <c r="R205" s="25"/>
      <c r="S205" s="26"/>
    </row>
    <row r="206" spans="2:19" ht="21" customHeight="1">
      <c r="B206" s="43"/>
      <c r="C206" s="53"/>
      <c r="D206" s="61"/>
      <c r="E206" s="61"/>
      <c r="G206" s="26"/>
      <c r="I206" s="36"/>
      <c r="J206" s="24"/>
      <c r="K206" s="25"/>
      <c r="L206" s="25"/>
      <c r="M206" s="26"/>
      <c r="N206" s="7"/>
      <c r="O206" s="36"/>
      <c r="P206" s="24"/>
      <c r="Q206" s="25"/>
      <c r="R206" s="25"/>
      <c r="S206" s="26"/>
    </row>
    <row r="207" spans="2:19" ht="21" customHeight="1" thickBot="1">
      <c r="B207" s="24" t="str">
        <f>$B57</f>
        <v>Gloucester</v>
      </c>
      <c r="C207" s="53"/>
      <c r="D207" s="61"/>
      <c r="E207" s="61"/>
      <c r="G207" s="26"/>
      <c r="I207" s="24" t="str">
        <f>$B57</f>
        <v>Gloucester</v>
      </c>
      <c r="J207" s="24"/>
      <c r="K207" s="25"/>
      <c r="L207" s="25"/>
      <c r="M207" s="26"/>
      <c r="N207" s="7"/>
      <c r="O207" s="24" t="str">
        <f>$B57</f>
        <v>Gloucester</v>
      </c>
      <c r="P207" s="24"/>
      <c r="Q207" s="25"/>
      <c r="R207" s="25"/>
      <c r="S207" s="26"/>
    </row>
    <row r="208" spans="2:19" ht="21" customHeight="1" thickBot="1">
      <c r="B208" s="23" t="str">
        <f>$B62</f>
        <v>Francesca Dyde</v>
      </c>
      <c r="C208" s="23"/>
      <c r="D208" s="23"/>
      <c r="E208" s="23"/>
      <c r="F208" s="23"/>
      <c r="G208" s="73"/>
      <c r="I208" s="23" t="str">
        <f>$B62</f>
        <v>Francesca Dyde</v>
      </c>
      <c r="J208" s="23"/>
      <c r="K208" s="23"/>
      <c r="L208" s="23"/>
      <c r="M208" s="73"/>
      <c r="N208" s="7"/>
      <c r="O208" s="23" t="str">
        <f>$B62</f>
        <v>Francesca Dyde</v>
      </c>
      <c r="P208" s="23"/>
      <c r="Q208" s="23"/>
      <c r="R208" s="23"/>
      <c r="S208" s="73"/>
    </row>
    <row r="209" spans="2:19" ht="21" customHeight="1" thickBot="1">
      <c r="B209" s="23" t="str">
        <f>$B63</f>
        <v>n8</v>
      </c>
      <c r="C209" s="23"/>
      <c r="D209" s="23"/>
      <c r="E209" s="23"/>
      <c r="F209" s="23"/>
      <c r="G209" s="73"/>
      <c r="I209" s="23" t="str">
        <f>$B63</f>
        <v>n8</v>
      </c>
      <c r="J209" s="23"/>
      <c r="K209" s="23"/>
      <c r="L209" s="23"/>
      <c r="M209" s="74"/>
      <c r="N209" s="7"/>
      <c r="O209" s="23" t="str">
        <f>$B63</f>
        <v>n8</v>
      </c>
      <c r="P209" s="23"/>
      <c r="Q209" s="23"/>
      <c r="R209" s="23"/>
      <c r="S209" s="74"/>
    </row>
    <row r="210" spans="2:19" ht="21" customHeight="1">
      <c r="B210" s="24"/>
      <c r="C210" s="60"/>
      <c r="D210" s="61"/>
      <c r="E210" s="61"/>
      <c r="G210" s="26"/>
      <c r="I210" s="24"/>
      <c r="J210" s="20"/>
      <c r="K210" s="25"/>
      <c r="L210" s="25"/>
      <c r="M210" s="26"/>
      <c r="N210" s="7"/>
      <c r="O210" s="24"/>
      <c r="P210" s="20"/>
      <c r="Q210" s="25"/>
      <c r="R210" s="25"/>
      <c r="S210" s="26"/>
    </row>
    <row r="211" spans="2:19" ht="21" customHeight="1">
      <c r="B211" s="24"/>
      <c r="C211" s="53"/>
      <c r="D211" s="61"/>
      <c r="E211" s="61"/>
      <c r="G211" s="26"/>
      <c r="I211" s="24"/>
      <c r="J211" s="24"/>
      <c r="K211" s="25"/>
      <c r="L211" s="25"/>
      <c r="M211" s="26"/>
      <c r="N211" s="7"/>
      <c r="O211" s="24"/>
      <c r="P211" s="24"/>
      <c r="Q211" s="25"/>
      <c r="R211" s="25"/>
      <c r="S211" s="26"/>
    </row>
    <row r="212" spans="2:19" ht="21" customHeight="1" thickBot="1">
      <c r="B212" s="24" t="str">
        <f>$B66</f>
        <v>Chepstow</v>
      </c>
      <c r="C212" s="53"/>
      <c r="D212" s="61"/>
      <c r="E212" s="61"/>
      <c r="G212" s="26"/>
      <c r="I212" s="24" t="str">
        <f>$B66</f>
        <v>Chepstow</v>
      </c>
      <c r="J212" s="24"/>
      <c r="K212" s="25"/>
      <c r="L212" s="25"/>
      <c r="M212" s="26"/>
      <c r="N212" s="7"/>
      <c r="O212" s="24" t="str">
        <f>$B66</f>
        <v>Chepstow</v>
      </c>
      <c r="P212" s="24"/>
      <c r="Q212" s="25"/>
      <c r="R212" s="25"/>
      <c r="S212" s="26"/>
    </row>
    <row r="213" spans="2:19" ht="21" customHeight="1" thickBot="1">
      <c r="B213" s="23" t="str">
        <f>$B71</f>
        <v>n5</v>
      </c>
      <c r="C213" s="23"/>
      <c r="D213" s="23"/>
      <c r="E213" s="23"/>
      <c r="F213" s="23"/>
      <c r="G213" s="73"/>
      <c r="I213" s="23" t="str">
        <f>$B71</f>
        <v>n5</v>
      </c>
      <c r="J213" s="23"/>
      <c r="K213" s="23"/>
      <c r="L213" s="23"/>
      <c r="M213" s="73"/>
      <c r="N213" s="7"/>
      <c r="O213" s="23" t="str">
        <f>$B71</f>
        <v>n5</v>
      </c>
      <c r="P213" s="23"/>
      <c r="Q213" s="23"/>
      <c r="R213" s="23"/>
      <c r="S213" s="73"/>
    </row>
    <row r="214" spans="2:19" ht="21" customHeight="1" thickBot="1">
      <c r="B214" s="23" t="str">
        <f>$B72</f>
        <v>n6</v>
      </c>
      <c r="C214" s="23"/>
      <c r="D214" s="23"/>
      <c r="E214" s="23"/>
      <c r="F214" s="23"/>
      <c r="G214" s="73"/>
      <c r="I214" s="23" t="str">
        <f>$B72</f>
        <v>n6</v>
      </c>
      <c r="J214" s="23"/>
      <c r="K214" s="23"/>
      <c r="L214" s="23"/>
      <c r="M214" s="74"/>
      <c r="N214" s="7"/>
      <c r="O214" s="23" t="str">
        <f>$B72</f>
        <v>n6</v>
      </c>
      <c r="P214" s="23"/>
      <c r="Q214" s="23"/>
      <c r="R214" s="23"/>
      <c r="S214" s="74"/>
    </row>
    <row r="215" ht="21" customHeight="1">
      <c r="N215" s="7"/>
    </row>
    <row r="216" ht="21" customHeight="1"/>
    <row r="217" ht="21" customHeight="1"/>
    <row r="218" spans="1:4" ht="26.25" customHeight="1">
      <c r="A218" s="109" t="s">
        <v>90</v>
      </c>
      <c r="B218" s="109"/>
      <c r="C218" s="109"/>
      <c r="D218" s="109"/>
    </row>
    <row r="219" ht="11.25" customHeight="1">
      <c r="B219"/>
    </row>
    <row r="220" spans="1:4" ht="21" customHeight="1">
      <c r="A220" s="94" t="s">
        <v>32</v>
      </c>
      <c r="B220"/>
      <c r="C220" s="38" t="s">
        <v>14</v>
      </c>
      <c r="D220" s="38" t="s">
        <v>31</v>
      </c>
    </row>
    <row r="221" spans="1:4" ht="21" customHeight="1">
      <c r="A221" s="4" t="s">
        <v>86</v>
      </c>
      <c r="B221" s="23" t="str">
        <f>+$B$3</f>
        <v>Cheltenham A</v>
      </c>
      <c r="C221" s="23"/>
      <c r="D221" s="23"/>
    </row>
    <row r="222" spans="1:4" ht="21" customHeight="1">
      <c r="A222" s="4" t="s">
        <v>87</v>
      </c>
      <c r="B222" s="23" t="str">
        <f>+$B$39</f>
        <v>FODAC A</v>
      </c>
      <c r="C222" s="23"/>
      <c r="D222" s="23"/>
    </row>
    <row r="223" spans="1:4" ht="21" customHeight="1">
      <c r="A223" s="4" t="s">
        <v>88</v>
      </c>
      <c r="B223" s="80" t="str">
        <f>$B$57</f>
        <v>Gloucester</v>
      </c>
      <c r="C223" s="23"/>
      <c r="D223" s="23"/>
    </row>
    <row r="224" spans="1:4" ht="21" customHeight="1">
      <c r="A224" s="4" t="s">
        <v>89</v>
      </c>
      <c r="B224" s="80" t="str">
        <f>$B$66</f>
        <v>Chepstow</v>
      </c>
      <c r="C224" s="23"/>
      <c r="D224" s="23"/>
    </row>
    <row r="225" spans="2:4" ht="21" customHeight="1">
      <c r="B225" s="61"/>
      <c r="C225" s="25"/>
      <c r="D225" s="25"/>
    </row>
    <row r="226" spans="2:4" ht="21" customHeight="1">
      <c r="B226" s="61"/>
      <c r="C226" s="25"/>
      <c r="D226" s="25"/>
    </row>
    <row r="227" spans="1:4" ht="21" customHeight="1">
      <c r="A227" s="94" t="s">
        <v>33</v>
      </c>
      <c r="C227" s="23" t="s">
        <v>14</v>
      </c>
      <c r="D227" s="23" t="s">
        <v>31</v>
      </c>
    </row>
    <row r="228" spans="1:4" ht="21" customHeight="1">
      <c r="A228" s="4" t="s">
        <v>86</v>
      </c>
      <c r="B228" s="23" t="str">
        <f>+$B$12</f>
        <v>Cheltenham B</v>
      </c>
      <c r="C228" s="23"/>
      <c r="D228" s="23"/>
    </row>
    <row r="229" spans="1:4" ht="21" customHeight="1">
      <c r="A229" s="4" t="s">
        <v>87</v>
      </c>
      <c r="B229" s="23" t="str">
        <f>+$B$21</f>
        <v>Cheltenham C</v>
      </c>
      <c r="C229" s="23"/>
      <c r="D229" s="23"/>
    </row>
    <row r="230" spans="1:4" ht="21" customHeight="1">
      <c r="A230" s="4" t="s">
        <v>88</v>
      </c>
      <c r="B230" s="23" t="str">
        <f>+$B$30</f>
        <v>Cheltenham D</v>
      </c>
      <c r="C230" s="23"/>
      <c r="D230" s="23"/>
    </row>
    <row r="231" spans="1:4" ht="21" customHeight="1">
      <c r="A231" s="4" t="s">
        <v>89</v>
      </c>
      <c r="B231" s="80" t="str">
        <f>+$B$48</f>
        <v>FODAC B</v>
      </c>
      <c r="C231" s="23"/>
      <c r="D231" s="23"/>
    </row>
    <row r="232" ht="21" customHeight="1"/>
    <row r="233" ht="21" customHeight="1"/>
    <row r="234" ht="21" customHeight="1"/>
    <row r="235" ht="21" customHeight="1"/>
    <row r="236" spans="1:4" ht="21" customHeight="1">
      <c r="A236" s="109" t="s">
        <v>72</v>
      </c>
      <c r="B236" s="109"/>
      <c r="C236" s="109"/>
      <c r="D236" s="109"/>
    </row>
    <row r="237" spans="1:4" ht="11.25" customHeight="1">
      <c r="A237" s="95"/>
      <c r="B237" s="95"/>
      <c r="C237" s="95"/>
      <c r="D237" s="95"/>
    </row>
    <row r="238" spans="1:4" ht="21" customHeight="1">
      <c r="A238" s="94" t="s">
        <v>32</v>
      </c>
      <c r="B238"/>
      <c r="C238" s="38" t="s">
        <v>14</v>
      </c>
      <c r="D238" s="38" t="s">
        <v>31</v>
      </c>
    </row>
    <row r="239" spans="1:4" ht="21" customHeight="1">
      <c r="A239" s="4" t="s">
        <v>86</v>
      </c>
      <c r="B239" s="23" t="str">
        <f>+$B$3</f>
        <v>Cheltenham A</v>
      </c>
      <c r="C239" s="23"/>
      <c r="D239" s="23"/>
    </row>
    <row r="240" spans="1:4" ht="21" customHeight="1">
      <c r="A240" s="4" t="s">
        <v>87</v>
      </c>
      <c r="B240" s="23" t="str">
        <f>+$B$39</f>
        <v>FODAC A</v>
      </c>
      <c r="C240" s="23"/>
      <c r="D240" s="23"/>
    </row>
    <row r="241" spans="1:4" ht="21" customHeight="1">
      <c r="A241" s="4" t="s">
        <v>88</v>
      </c>
      <c r="B241" s="80" t="str">
        <f>$B$57</f>
        <v>Gloucester</v>
      </c>
      <c r="C241" s="23"/>
      <c r="D241" s="23"/>
    </row>
    <row r="242" spans="1:4" ht="21" customHeight="1">
      <c r="A242" s="4" t="s">
        <v>89</v>
      </c>
      <c r="B242" s="80" t="str">
        <f>$B$66</f>
        <v>Chepstow</v>
      </c>
      <c r="C242" s="23"/>
      <c r="D242" s="23"/>
    </row>
    <row r="243" ht="21" customHeight="1"/>
    <row r="244" ht="21" customHeight="1"/>
    <row r="245" spans="1:4" ht="21" customHeight="1">
      <c r="A245" s="94" t="s">
        <v>33</v>
      </c>
      <c r="C245" s="23" t="s">
        <v>14</v>
      </c>
      <c r="D245" s="23" t="s">
        <v>31</v>
      </c>
    </row>
    <row r="246" spans="1:4" ht="21" customHeight="1">
      <c r="A246" s="4" t="s">
        <v>86</v>
      </c>
      <c r="B246" s="23" t="str">
        <f>+$B$12</f>
        <v>Cheltenham B</v>
      </c>
      <c r="C246" s="23"/>
      <c r="D246" s="23"/>
    </row>
    <row r="247" spans="1:4" ht="21" customHeight="1">
      <c r="A247" s="4" t="s">
        <v>87</v>
      </c>
      <c r="B247" s="23" t="str">
        <f>+$B$21</f>
        <v>Cheltenham C</v>
      </c>
      <c r="C247" s="23"/>
      <c r="D247" s="23"/>
    </row>
    <row r="248" spans="1:4" ht="21" customHeight="1">
      <c r="A248" s="4" t="s">
        <v>88</v>
      </c>
      <c r="B248" s="23" t="str">
        <f>+$B$30</f>
        <v>Cheltenham D</v>
      </c>
      <c r="C248" s="23"/>
      <c r="D248" s="23"/>
    </row>
    <row r="249" spans="1:4" ht="21" customHeight="1">
      <c r="A249" s="4" t="s">
        <v>89</v>
      </c>
      <c r="B249" s="80" t="str">
        <f>+$B$48</f>
        <v>FODAC B</v>
      </c>
      <c r="C249" s="23"/>
      <c r="D249" s="23"/>
    </row>
    <row r="250" ht="21" customHeight="1"/>
    <row r="251" ht="21" customHeight="1"/>
    <row r="252" ht="21" customHeight="1"/>
    <row r="253" ht="21" customHeight="1"/>
    <row r="254" ht="21" customHeight="1"/>
    <row r="255" ht="21" customHeight="1"/>
  </sheetData>
  <sheetProtection selectLockedCells="1" selectUnlockedCells="1"/>
  <mergeCells count="2">
    <mergeCell ref="A218:D218"/>
    <mergeCell ref="A236:D236"/>
  </mergeCells>
  <printOptions/>
  <pageMargins left="0.7" right="0.7" top="0.75" bottom="0.75" header="0.3" footer="0.3"/>
  <pageSetup fitToWidth="0" fitToHeight="1" horizontalDpi="600" verticalDpi="600" orientation="portrait" paperSize="9" r:id="rId2"/>
  <headerFooter alignWithMargins="0">
    <oddHeader>&amp;C&amp;"Times New Roman,Regular"&amp;12&amp;A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83"/>
  <sheetViews>
    <sheetView zoomScalePageLayoutView="0" workbookViewId="0" topLeftCell="R48">
      <selection activeCell="Z56" sqref="Z56"/>
    </sheetView>
  </sheetViews>
  <sheetFormatPr defaultColWidth="11.57421875" defaultRowHeight="12.75"/>
  <cols>
    <col min="1" max="1" width="17.8515625" style="8" customWidth="1"/>
    <col min="2" max="5" width="6.140625" style="9" customWidth="1"/>
    <col min="6" max="6" width="2.57421875" style="10" customWidth="1"/>
    <col min="7" max="7" width="17.8515625" style="9" customWidth="1"/>
    <col min="8" max="11" width="6.140625" style="9" customWidth="1"/>
    <col min="12" max="12" width="2.57421875" style="10" customWidth="1"/>
    <col min="13" max="13" width="17.8515625" style="9" customWidth="1"/>
    <col min="14" max="17" width="6.140625" style="9" customWidth="1"/>
    <col min="18" max="18" width="2.57421875" style="11" customWidth="1"/>
    <col min="19" max="19" width="17.8515625" style="9" customWidth="1"/>
    <col min="20" max="22" width="6.140625" style="8" customWidth="1"/>
    <col min="23" max="23" width="2.57421875" style="8" customWidth="1"/>
    <col min="24" max="24" width="17.8515625" style="9" customWidth="1"/>
    <col min="25" max="27" width="7.7109375" style="8" customWidth="1"/>
    <col min="28" max="28" width="2.57421875" style="8" customWidth="1"/>
    <col min="29" max="16384" width="11.57421875" style="8" customWidth="1"/>
  </cols>
  <sheetData>
    <row r="2" spans="1:28" ht="12">
      <c r="A2" s="8" t="s">
        <v>11</v>
      </c>
      <c r="B2" s="9" t="s">
        <v>48</v>
      </c>
      <c r="E2" s="9" t="s">
        <v>11</v>
      </c>
      <c r="F2" s="12"/>
      <c r="G2" s="9" t="s">
        <v>11</v>
      </c>
      <c r="H2" s="9" t="s">
        <v>56</v>
      </c>
      <c r="K2" s="9" t="s">
        <v>11</v>
      </c>
      <c r="L2" s="12"/>
      <c r="M2" s="9" t="s">
        <v>11</v>
      </c>
      <c r="N2" s="58" t="s">
        <v>55</v>
      </c>
      <c r="Q2" s="9" t="s">
        <v>11</v>
      </c>
      <c r="R2" s="13"/>
      <c r="S2" s="9" t="s">
        <v>11</v>
      </c>
      <c r="T2" s="8" t="s">
        <v>52</v>
      </c>
      <c r="W2" s="13"/>
      <c r="X2" s="9" t="s">
        <v>11</v>
      </c>
      <c r="Y2" s="8" t="s">
        <v>51</v>
      </c>
      <c r="AB2" s="13"/>
    </row>
    <row r="3" spans="2:28" ht="12">
      <c r="B3" s="8"/>
      <c r="C3" s="8"/>
      <c r="D3" s="8"/>
      <c r="E3" s="8"/>
      <c r="F3" s="12"/>
      <c r="L3" s="12"/>
      <c r="R3" s="13"/>
      <c r="T3" s="9"/>
      <c r="U3" s="9"/>
      <c r="V3" s="9"/>
      <c r="W3" s="13"/>
      <c r="Y3" s="9"/>
      <c r="Z3" s="9"/>
      <c r="AA3" s="9"/>
      <c r="AB3" s="13"/>
    </row>
    <row r="4" spans="2:28" ht="12">
      <c r="B4" s="9" t="s">
        <v>12</v>
      </c>
      <c r="D4" s="9" t="s">
        <v>40</v>
      </c>
      <c r="E4" s="9" t="s">
        <v>13</v>
      </c>
      <c r="F4" s="12"/>
      <c r="H4" s="9" t="s">
        <v>12</v>
      </c>
      <c r="J4" s="9" t="s">
        <v>40</v>
      </c>
      <c r="K4" s="9" t="s">
        <v>13</v>
      </c>
      <c r="L4" s="12"/>
      <c r="N4" s="9" t="s">
        <v>12</v>
      </c>
      <c r="P4" s="9" t="s">
        <v>40</v>
      </c>
      <c r="Q4" s="9" t="s">
        <v>13</v>
      </c>
      <c r="R4" s="13"/>
      <c r="T4" s="8" t="s">
        <v>14</v>
      </c>
      <c r="U4" s="9" t="s">
        <v>40</v>
      </c>
      <c r="V4" s="8" t="s">
        <v>13</v>
      </c>
      <c r="W4" s="13"/>
      <c r="Y4" s="8" t="s">
        <v>14</v>
      </c>
      <c r="Z4" s="9" t="s">
        <v>40</v>
      </c>
      <c r="AA4" s="8" t="s">
        <v>13</v>
      </c>
      <c r="AB4" s="13"/>
    </row>
    <row r="5" spans="1:28" ht="12">
      <c r="A5" s="8" t="str">
        <f>+GirlsU11!B3</f>
        <v>Cheltenham A</v>
      </c>
      <c r="C5" s="44">
        <f>SUM(B6:B11)</f>
        <v>10.760000000000002</v>
      </c>
      <c r="D5" s="10">
        <f>RANK(C5,C$5:C$68,0)</f>
        <v>1</v>
      </c>
      <c r="E5" s="14">
        <f>COUNT(D$5:D$68)+1-D5</f>
        <v>8</v>
      </c>
      <c r="F5" s="12"/>
      <c r="G5" s="8" t="str">
        <f>+GirlsU11!B3</f>
        <v>Cheltenham A</v>
      </c>
      <c r="I5" s="44">
        <f>SUM(H6:H11)</f>
        <v>251.5</v>
      </c>
      <c r="J5" s="10">
        <f>RANK(I5,I$5:I$68,0)</f>
        <v>3</v>
      </c>
      <c r="K5" s="14">
        <f>COUNT(J$5:J$68)+1-J5</f>
        <v>6</v>
      </c>
      <c r="L5" s="12"/>
      <c r="M5" s="8" t="str">
        <f>+GirlsU11!$B3</f>
        <v>Cheltenham A</v>
      </c>
      <c r="O5" s="44">
        <f>SUM(N6:N11)</f>
        <v>32</v>
      </c>
      <c r="P5" s="10">
        <f>RANK(O5,O$5:O$68,0)</f>
        <v>1</v>
      </c>
      <c r="Q5" s="14">
        <f>COUNT(P$5:P$68)+1-P5</f>
        <v>8</v>
      </c>
      <c r="R5" s="13"/>
      <c r="S5" s="69" t="str">
        <f>+GirlsU11!$B3</f>
        <v>Cheltenham A</v>
      </c>
      <c r="T5" s="97">
        <v>54</v>
      </c>
      <c r="U5" s="10">
        <f>RANK(T5,T$5:T$68,1)</f>
        <v>1</v>
      </c>
      <c r="V5" s="14">
        <f>COUNT(U$5:U$68)+1-U5</f>
        <v>8</v>
      </c>
      <c r="W5" s="13"/>
      <c r="X5" s="69" t="str">
        <f>+GirlsU11!$B3</f>
        <v>Cheltenham A</v>
      </c>
      <c r="Y5" s="97">
        <v>53.18</v>
      </c>
      <c r="Z5" s="10">
        <f>RANK(Y5,Y$5:Y$68,1)</f>
        <v>1</v>
      </c>
      <c r="AA5" s="14">
        <f>COUNT(Z$5:Z$68)+1-Z5</f>
        <v>8</v>
      </c>
      <c r="AB5" s="13"/>
    </row>
    <row r="6" spans="1:28" ht="12">
      <c r="A6" s="8" t="str">
        <f>+GirlsU11!B4</f>
        <v>Lorna Willmott</v>
      </c>
      <c r="B6" s="9">
        <v>1.78</v>
      </c>
      <c r="D6" s="10"/>
      <c r="F6" s="12"/>
      <c r="G6" s="8" t="str">
        <f>+GirlsU11!B4</f>
        <v>Lorna Willmott</v>
      </c>
      <c r="H6" s="9">
        <v>60</v>
      </c>
      <c r="J6" s="10"/>
      <c r="L6" s="12"/>
      <c r="M6" s="8" t="str">
        <f>+GirlsU11!B4</f>
        <v>Lorna Willmott</v>
      </c>
      <c r="N6" s="9">
        <v>6</v>
      </c>
      <c r="P6" s="10"/>
      <c r="R6" s="13"/>
      <c r="S6" s="15"/>
      <c r="U6" s="9"/>
      <c r="V6" s="9"/>
      <c r="W6" s="13"/>
      <c r="X6" s="15"/>
      <c r="Z6" s="9"/>
      <c r="AA6" s="9"/>
      <c r="AB6" s="13"/>
    </row>
    <row r="7" spans="1:28" ht="12">
      <c r="A7" s="8" t="str">
        <f>+GirlsU11!B5</f>
        <v>Lily Marchant</v>
      </c>
      <c r="B7" s="9">
        <v>1.66</v>
      </c>
      <c r="D7" s="10"/>
      <c r="F7" s="12"/>
      <c r="G7" s="8" t="str">
        <f>+GirlsU11!B5</f>
        <v>Lily Marchant</v>
      </c>
      <c r="H7" s="9">
        <v>42</v>
      </c>
      <c r="J7" s="10"/>
      <c r="L7" s="12"/>
      <c r="M7" s="8" t="str">
        <f>+GirlsU11!B5</f>
        <v>Lily Marchant</v>
      </c>
      <c r="N7" s="9">
        <v>5.75</v>
      </c>
      <c r="P7" s="10"/>
      <c r="R7" s="13"/>
      <c r="S7" s="15"/>
      <c r="U7" s="9"/>
      <c r="V7" s="9"/>
      <c r="W7" s="13"/>
      <c r="X7" s="15"/>
      <c r="Z7" s="9"/>
      <c r="AA7" s="9"/>
      <c r="AB7" s="13"/>
    </row>
    <row r="8" spans="1:28" ht="12">
      <c r="A8" s="8" t="str">
        <f>+GirlsU11!B6</f>
        <v>Evie Warwick</v>
      </c>
      <c r="B8" s="9">
        <v>2.06</v>
      </c>
      <c r="D8" s="10"/>
      <c r="F8" s="12"/>
      <c r="G8" s="8" t="str">
        <f>+GirlsU11!B6</f>
        <v>Evie Warwick</v>
      </c>
      <c r="H8" s="9">
        <v>42</v>
      </c>
      <c r="J8" s="10"/>
      <c r="L8" s="12"/>
      <c r="M8" s="8" t="str">
        <f>+GirlsU11!B6</f>
        <v>Evie Warwick</v>
      </c>
      <c r="N8" s="9">
        <v>5</v>
      </c>
      <c r="P8" s="10"/>
      <c r="R8" s="13"/>
      <c r="S8" s="15"/>
      <c r="U8" s="9"/>
      <c r="V8" s="9"/>
      <c r="W8" s="13"/>
      <c r="X8" s="15"/>
      <c r="Z8" s="9"/>
      <c r="AA8" s="9"/>
      <c r="AB8" s="13"/>
    </row>
    <row r="9" spans="1:28" ht="12">
      <c r="A9" s="8" t="str">
        <f>+GirlsU11!B7</f>
        <v>Emily Brown</v>
      </c>
      <c r="B9" s="9">
        <v>1.74</v>
      </c>
      <c r="D9" s="10"/>
      <c r="F9" s="12"/>
      <c r="G9" s="8" t="str">
        <f>+GirlsU11!B7</f>
        <v>Emily Brown</v>
      </c>
      <c r="H9" s="9">
        <v>52</v>
      </c>
      <c r="J9" s="10"/>
      <c r="L9" s="12"/>
      <c r="M9" s="8" t="str">
        <f>+GirlsU11!B7</f>
        <v>Emily Brown</v>
      </c>
      <c r="N9" s="9">
        <v>4.5</v>
      </c>
      <c r="P9" s="10"/>
      <c r="R9" s="13"/>
      <c r="S9" s="15"/>
      <c r="U9" s="9"/>
      <c r="V9" s="9"/>
      <c r="W9" s="13"/>
      <c r="X9" s="15"/>
      <c r="Z9" s="9"/>
      <c r="AA9" s="9"/>
      <c r="AB9" s="13"/>
    </row>
    <row r="10" spans="1:28" ht="12">
      <c r="A10" s="8" t="str">
        <f>+GirlsU11!B8</f>
        <v>Hayley Roden</v>
      </c>
      <c r="B10" s="9">
        <v>1.72</v>
      </c>
      <c r="D10" s="10"/>
      <c r="F10" s="12"/>
      <c r="G10" s="8" t="str">
        <f>+GirlsU11!B8</f>
        <v>Hayley Roden</v>
      </c>
      <c r="H10" s="9">
        <v>29</v>
      </c>
      <c r="J10" s="10"/>
      <c r="L10" s="12"/>
      <c r="M10" s="8" t="str">
        <f>+GirlsU11!B8</f>
        <v>Hayley Roden</v>
      </c>
      <c r="N10" s="9">
        <v>5</v>
      </c>
      <c r="P10" s="10"/>
      <c r="R10" s="13"/>
      <c r="S10" s="15"/>
      <c r="U10" s="9"/>
      <c r="V10" s="9"/>
      <c r="W10" s="13"/>
      <c r="X10" s="15"/>
      <c r="Z10" s="9"/>
      <c r="AA10" s="9"/>
      <c r="AB10" s="13"/>
    </row>
    <row r="11" spans="1:28" ht="12">
      <c r="A11" s="8" t="str">
        <f>+GirlsU11!B9</f>
        <v>Beth Seakins</v>
      </c>
      <c r="B11" s="9">
        <v>1.8</v>
      </c>
      <c r="D11" s="10"/>
      <c r="F11" s="12"/>
      <c r="G11" s="8" t="str">
        <f>+GirlsU11!B9</f>
        <v>Beth Seakins</v>
      </c>
      <c r="H11" s="9">
        <v>26.5</v>
      </c>
      <c r="J11" s="10"/>
      <c r="L11" s="12"/>
      <c r="M11" s="8" t="str">
        <f>+GirlsU11!B9</f>
        <v>Beth Seakins</v>
      </c>
      <c r="N11" s="9">
        <v>5.75</v>
      </c>
      <c r="P11" s="10"/>
      <c r="R11" s="13"/>
      <c r="S11" s="15"/>
      <c r="U11" s="9"/>
      <c r="V11" s="9"/>
      <c r="W11" s="13"/>
      <c r="X11" s="15"/>
      <c r="Z11" s="9"/>
      <c r="AA11" s="9"/>
      <c r="AB11" s="13"/>
    </row>
    <row r="12" spans="4:28" ht="12">
      <c r="D12" s="10"/>
      <c r="F12" s="12"/>
      <c r="G12" s="8"/>
      <c r="J12" s="10"/>
      <c r="L12" s="12"/>
      <c r="M12" s="8"/>
      <c r="P12" s="10"/>
      <c r="R12" s="13"/>
      <c r="S12" s="8" t="s">
        <v>14</v>
      </c>
      <c r="U12" s="9"/>
      <c r="V12" s="9"/>
      <c r="W12" s="13"/>
      <c r="X12" s="8" t="s">
        <v>14</v>
      </c>
      <c r="Z12" s="9"/>
      <c r="AA12" s="9"/>
      <c r="AB12" s="13"/>
    </row>
    <row r="13" spans="3:28" ht="12">
      <c r="C13" s="45"/>
      <c r="D13" s="46"/>
      <c r="F13" s="12"/>
      <c r="G13" s="8"/>
      <c r="I13" s="45"/>
      <c r="J13" s="46"/>
      <c r="L13" s="12"/>
      <c r="M13" s="8"/>
      <c r="O13" s="45"/>
      <c r="P13" s="46"/>
      <c r="R13" s="13"/>
      <c r="S13" s="8"/>
      <c r="U13" s="45"/>
      <c r="V13" s="9"/>
      <c r="W13" s="13"/>
      <c r="X13" s="8"/>
      <c r="Z13" s="45"/>
      <c r="AA13" s="9"/>
      <c r="AB13" s="13"/>
    </row>
    <row r="14" spans="1:28" ht="12">
      <c r="A14" s="8" t="str">
        <f>+GirlsU11!B12</f>
        <v>Cheltenham B</v>
      </c>
      <c r="C14" s="44">
        <f>SUM(B15:B20)</f>
        <v>9.54</v>
      </c>
      <c r="D14" s="10">
        <f>RANK(C14,C$5:C$68,0)</f>
        <v>4</v>
      </c>
      <c r="E14" s="14">
        <f>COUNT(D$5:D$68)+1-D14</f>
        <v>5</v>
      </c>
      <c r="F14" s="12"/>
      <c r="G14" s="8" t="str">
        <f>+GirlsU11!B12</f>
        <v>Cheltenham B</v>
      </c>
      <c r="I14" s="44">
        <f>SUM(H15:H20)</f>
        <v>206.5</v>
      </c>
      <c r="J14" s="10">
        <f>RANK(I14,I$5:I$68,0)</f>
        <v>5</v>
      </c>
      <c r="K14" s="14">
        <f>COUNT(J$5:J$68)+1-J14</f>
        <v>4</v>
      </c>
      <c r="L14" s="12"/>
      <c r="M14" s="8" t="str">
        <f>+GirlsU11!$B12</f>
        <v>Cheltenham B</v>
      </c>
      <c r="O14" s="44">
        <f>SUM(N15:N20)</f>
        <v>28.5</v>
      </c>
      <c r="P14" s="10">
        <f>RANK(O14,O$5:O$68,0)</f>
        <v>4</v>
      </c>
      <c r="Q14" s="14">
        <f>COUNT(P$5:P$68)+1-P14</f>
        <v>5</v>
      </c>
      <c r="R14" s="13"/>
      <c r="S14" s="69" t="str">
        <f>+GirlsU11!$B12</f>
        <v>Cheltenham B</v>
      </c>
      <c r="T14" s="97">
        <v>55.25</v>
      </c>
      <c r="U14" s="10">
        <f>RANK(T14,T$5:T$68,1)</f>
        <v>2</v>
      </c>
      <c r="V14" s="14">
        <f>COUNT(U$5:U$68)+1-U14</f>
        <v>7</v>
      </c>
      <c r="W14" s="13"/>
      <c r="X14" s="69" t="str">
        <f>+GirlsU11!$B12</f>
        <v>Cheltenham B</v>
      </c>
      <c r="Y14" s="97">
        <v>56.6</v>
      </c>
      <c r="Z14" s="10">
        <f>RANK(Y14,Y$5:Y$68,1)</f>
        <v>2</v>
      </c>
      <c r="AA14" s="14">
        <f>COUNT(Z$5:Z$68)+1-Z14</f>
        <v>7</v>
      </c>
      <c r="AB14" s="13"/>
    </row>
    <row r="15" spans="1:28" ht="12">
      <c r="A15" s="8" t="str">
        <f>+GirlsU11!B13</f>
        <v>Scarlett Dreezer</v>
      </c>
      <c r="B15" s="9">
        <v>1.61</v>
      </c>
      <c r="C15" s="45"/>
      <c r="D15" s="46"/>
      <c r="F15" s="12"/>
      <c r="G15" s="8" t="str">
        <f>+GirlsU11!B13</f>
        <v>Scarlett Dreezer</v>
      </c>
      <c r="H15" s="9">
        <v>36.5</v>
      </c>
      <c r="I15" s="45"/>
      <c r="J15" s="46"/>
      <c r="L15" s="12"/>
      <c r="M15" s="8" t="str">
        <f>+GirlsU11!B13</f>
        <v>Scarlett Dreezer</v>
      </c>
      <c r="N15" s="9">
        <v>4.75</v>
      </c>
      <c r="O15" s="45"/>
      <c r="P15" s="46"/>
      <c r="R15" s="13"/>
      <c r="S15" s="15"/>
      <c r="U15" s="45"/>
      <c r="V15" s="9"/>
      <c r="W15" s="13"/>
      <c r="X15" s="15"/>
      <c r="Z15" s="45"/>
      <c r="AA15" s="9"/>
      <c r="AB15" s="13"/>
    </row>
    <row r="16" spans="1:28" ht="12">
      <c r="A16" s="8" t="str">
        <f>+GirlsU11!B14</f>
        <v>Freya Howell</v>
      </c>
      <c r="B16" s="9">
        <v>1.46</v>
      </c>
      <c r="C16" s="45"/>
      <c r="D16" s="46"/>
      <c r="F16" s="12"/>
      <c r="G16" s="8" t="str">
        <f>+GirlsU11!B14</f>
        <v>Freya Howell</v>
      </c>
      <c r="H16" s="9">
        <v>60</v>
      </c>
      <c r="I16" s="45"/>
      <c r="J16" s="46"/>
      <c r="L16" s="12"/>
      <c r="M16" s="8" t="str">
        <f>+GirlsU11!B14</f>
        <v>Freya Howell</v>
      </c>
      <c r="N16" s="9">
        <v>4.25</v>
      </c>
      <c r="O16" s="45"/>
      <c r="P16" s="46"/>
      <c r="R16" s="13"/>
      <c r="S16" s="15"/>
      <c r="U16" s="45"/>
      <c r="V16" s="9"/>
      <c r="W16" s="13"/>
      <c r="X16" s="15"/>
      <c r="Z16" s="45"/>
      <c r="AA16" s="9"/>
      <c r="AB16" s="13"/>
    </row>
    <row r="17" spans="1:28" ht="12">
      <c r="A17" s="8" t="str">
        <f>+GirlsU11!B15</f>
        <v>Lani Grainger</v>
      </c>
      <c r="B17" s="9">
        <v>1.63</v>
      </c>
      <c r="C17" s="45"/>
      <c r="D17" s="46"/>
      <c r="F17" s="12"/>
      <c r="G17" s="8" t="str">
        <f>+GirlsU11!B15</f>
        <v>Lani Grainger</v>
      </c>
      <c r="H17" s="9">
        <v>37</v>
      </c>
      <c r="I17" s="45"/>
      <c r="J17" s="46"/>
      <c r="L17" s="12"/>
      <c r="M17" s="8" t="str">
        <f>+GirlsU11!B15</f>
        <v>Lani Grainger</v>
      </c>
      <c r="N17" s="9">
        <v>5.25</v>
      </c>
      <c r="O17" s="45"/>
      <c r="P17" s="46"/>
      <c r="R17" s="13"/>
      <c r="S17" s="15"/>
      <c r="U17" s="45"/>
      <c r="V17" s="9"/>
      <c r="W17" s="13"/>
      <c r="X17" s="15"/>
      <c r="Z17" s="45"/>
      <c r="AA17" s="9"/>
      <c r="AB17" s="13"/>
    </row>
    <row r="18" spans="1:28" ht="12">
      <c r="A18" s="8" t="str">
        <f>+GirlsU11!B16</f>
        <v>Catherine Smith</v>
      </c>
      <c r="B18" s="9">
        <v>1.68</v>
      </c>
      <c r="C18" s="45"/>
      <c r="D18" s="46"/>
      <c r="F18" s="12"/>
      <c r="G18" s="8" t="str">
        <f>+GirlsU11!B16</f>
        <v>Catherine Smith</v>
      </c>
      <c r="H18" s="9">
        <v>42</v>
      </c>
      <c r="I18" s="45"/>
      <c r="J18" s="46"/>
      <c r="L18" s="12"/>
      <c r="M18" s="8" t="str">
        <f>+GirlsU11!B16</f>
        <v>Catherine Smith</v>
      </c>
      <c r="N18" s="9">
        <v>4.25</v>
      </c>
      <c r="O18" s="45"/>
      <c r="P18" s="46"/>
      <c r="R18" s="13"/>
      <c r="S18" s="15"/>
      <c r="U18" s="45"/>
      <c r="V18" s="9"/>
      <c r="W18" s="13"/>
      <c r="X18" s="15"/>
      <c r="Z18" s="45"/>
      <c r="AA18" s="9"/>
      <c r="AB18" s="13"/>
    </row>
    <row r="19" spans="1:28" ht="12">
      <c r="A19" s="8" t="str">
        <f>+GirlsU11!B17</f>
        <v>Freya Webb</v>
      </c>
      <c r="B19" s="9">
        <v>1.62</v>
      </c>
      <c r="C19" s="45"/>
      <c r="D19" s="46"/>
      <c r="F19" s="12"/>
      <c r="G19" s="8" t="str">
        <f>+GirlsU11!B17</f>
        <v>Freya Webb</v>
      </c>
      <c r="H19" s="9">
        <v>13</v>
      </c>
      <c r="I19" s="45"/>
      <c r="J19" s="46"/>
      <c r="L19" s="12"/>
      <c r="M19" s="8" t="str">
        <f>+GirlsU11!B17</f>
        <v>Freya Webb</v>
      </c>
      <c r="N19" s="9">
        <v>4.5</v>
      </c>
      <c r="O19" s="45"/>
      <c r="P19" s="46"/>
      <c r="R19" s="13"/>
      <c r="S19" s="15"/>
      <c r="U19" s="45"/>
      <c r="V19" s="9"/>
      <c r="W19" s="13"/>
      <c r="X19" s="15"/>
      <c r="Z19" s="45"/>
      <c r="AA19" s="9"/>
      <c r="AB19" s="13"/>
    </row>
    <row r="20" spans="1:28" ht="12">
      <c r="A20" s="8" t="str">
        <f>+GirlsU11!B18</f>
        <v>Mya Bury</v>
      </c>
      <c r="B20" s="9">
        <v>1.54</v>
      </c>
      <c r="C20" s="45"/>
      <c r="D20" s="46"/>
      <c r="F20" s="12"/>
      <c r="G20" s="8" t="str">
        <f>+GirlsU11!B18</f>
        <v>Mya Bury</v>
      </c>
      <c r="H20" s="9">
        <v>18</v>
      </c>
      <c r="I20" s="45"/>
      <c r="J20" s="46"/>
      <c r="L20" s="12"/>
      <c r="M20" s="8" t="str">
        <f>+GirlsU11!B18</f>
        <v>Mya Bury</v>
      </c>
      <c r="N20" s="9">
        <v>5.5</v>
      </c>
      <c r="O20" s="45"/>
      <c r="P20" s="46"/>
      <c r="R20" s="13"/>
      <c r="S20" s="15"/>
      <c r="U20" s="45"/>
      <c r="V20" s="9"/>
      <c r="W20" s="13"/>
      <c r="X20" s="15"/>
      <c r="Z20" s="45"/>
      <c r="AA20" s="9"/>
      <c r="AB20" s="13"/>
    </row>
    <row r="21" spans="4:28" ht="12">
      <c r="D21" s="10"/>
      <c r="F21" s="12"/>
      <c r="G21" s="8"/>
      <c r="J21" s="10"/>
      <c r="L21" s="12"/>
      <c r="M21" s="8"/>
      <c r="P21" s="10"/>
      <c r="R21" s="13"/>
      <c r="S21" s="8" t="s">
        <v>14</v>
      </c>
      <c r="U21" s="9"/>
      <c r="V21" s="9"/>
      <c r="W21" s="13"/>
      <c r="X21" s="8" t="s">
        <v>14</v>
      </c>
      <c r="Z21" s="9"/>
      <c r="AA21" s="9"/>
      <c r="AB21" s="13"/>
    </row>
    <row r="22" spans="3:28" ht="12">
      <c r="C22" s="45"/>
      <c r="D22" s="46"/>
      <c r="F22" s="12"/>
      <c r="G22" s="8"/>
      <c r="I22" s="45"/>
      <c r="J22" s="46"/>
      <c r="L22" s="12"/>
      <c r="M22" s="8"/>
      <c r="O22" s="45"/>
      <c r="P22" s="46"/>
      <c r="R22" s="13"/>
      <c r="S22" s="8"/>
      <c r="U22" s="45"/>
      <c r="V22" s="9"/>
      <c r="W22" s="13"/>
      <c r="X22" s="8"/>
      <c r="Z22" s="45"/>
      <c r="AA22" s="9"/>
      <c r="AB22" s="13"/>
    </row>
    <row r="23" spans="1:28" ht="12">
      <c r="A23" s="8" t="str">
        <f>+GirlsU11!B21</f>
        <v>Cheltenham C</v>
      </c>
      <c r="C23" s="44">
        <f>SUM(B24:B29)</f>
        <v>9.870000000000001</v>
      </c>
      <c r="D23" s="10">
        <f>RANK(C23,C$5:C$68,0)</f>
        <v>2</v>
      </c>
      <c r="E23" s="14">
        <f>COUNT(D$5:D$68)+1-D23</f>
        <v>7</v>
      </c>
      <c r="F23" s="12"/>
      <c r="G23" s="8" t="str">
        <f>+GirlsU11!B21</f>
        <v>Cheltenham C</v>
      </c>
      <c r="I23" s="44">
        <f>SUM(H24:H29)</f>
        <v>264</v>
      </c>
      <c r="J23" s="10">
        <f>RANK(I23,I$5:I$68,0)</f>
        <v>2</v>
      </c>
      <c r="K23" s="14">
        <f>COUNT(J$5:J$68)+1-J23</f>
        <v>7</v>
      </c>
      <c r="L23" s="12"/>
      <c r="M23" s="8" t="str">
        <f>+GirlsU11!$B21</f>
        <v>Cheltenham C</v>
      </c>
      <c r="O23" s="44">
        <f>SUM(N24:N29)</f>
        <v>30.25</v>
      </c>
      <c r="P23" s="10">
        <f>RANK(O23,O$5:O$68,0)</f>
        <v>2</v>
      </c>
      <c r="Q23" s="14">
        <f>COUNT(P$5:P$68)+1-P23</f>
        <v>7</v>
      </c>
      <c r="R23" s="13"/>
      <c r="S23" s="69" t="str">
        <f>+GirlsU11!$B21</f>
        <v>Cheltenham C</v>
      </c>
      <c r="T23" s="97">
        <v>56.6</v>
      </c>
      <c r="U23" s="10">
        <f>RANK(T23,T$5:T$68,1)</f>
        <v>3</v>
      </c>
      <c r="V23" s="14">
        <f>COUNT(U$5:U$68)+1-U23</f>
        <v>6</v>
      </c>
      <c r="W23" s="13"/>
      <c r="X23" s="69" t="str">
        <f>+GirlsU11!$B21</f>
        <v>Cheltenham C</v>
      </c>
      <c r="Y23" s="97">
        <v>58.44</v>
      </c>
      <c r="Z23" s="10">
        <f>RANK(Y23,Y$5:Y$68,1)</f>
        <v>3</v>
      </c>
      <c r="AA23" s="14">
        <f>COUNT(Z$5:Z$68)+1-Z23</f>
        <v>6</v>
      </c>
      <c r="AB23" s="13"/>
    </row>
    <row r="24" spans="1:28" ht="12">
      <c r="A24" s="8" t="str">
        <f>+GirlsU11!B22</f>
        <v>Hollie Brown</v>
      </c>
      <c r="B24" s="9">
        <v>1.64</v>
      </c>
      <c r="C24" s="45"/>
      <c r="D24" s="46"/>
      <c r="F24" s="12"/>
      <c r="G24" s="8" t="str">
        <f>+GirlsU11!B22</f>
        <v>Hollie Brown</v>
      </c>
      <c r="H24" s="9">
        <v>60</v>
      </c>
      <c r="I24" s="45"/>
      <c r="J24" s="46"/>
      <c r="L24" s="12"/>
      <c r="M24" s="8" t="str">
        <f>+GirlsU11!B22</f>
        <v>Hollie Brown</v>
      </c>
      <c r="N24" s="9">
        <v>5</v>
      </c>
      <c r="O24" s="45"/>
      <c r="P24" s="46"/>
      <c r="R24" s="13"/>
      <c r="S24" s="15"/>
      <c r="U24" s="45"/>
      <c r="V24" s="9"/>
      <c r="W24" s="13"/>
      <c r="X24" s="15"/>
      <c r="Z24" s="45"/>
      <c r="AA24" s="9"/>
      <c r="AB24" s="13"/>
    </row>
    <row r="25" spans="1:28" ht="12">
      <c r="A25" s="8" t="str">
        <f>+GirlsU11!B23</f>
        <v>Lulu Skurek</v>
      </c>
      <c r="B25" s="9">
        <v>1.58</v>
      </c>
      <c r="C25" s="45"/>
      <c r="D25" s="46"/>
      <c r="F25" s="12"/>
      <c r="G25" s="8" t="str">
        <f>+GirlsU11!B23</f>
        <v>Lulu Skurek</v>
      </c>
      <c r="H25" s="9">
        <v>55.5</v>
      </c>
      <c r="I25" s="45"/>
      <c r="J25" s="46"/>
      <c r="L25" s="12"/>
      <c r="M25" s="8" t="str">
        <f>+GirlsU11!B23</f>
        <v>Lulu Skurek</v>
      </c>
      <c r="N25" s="9">
        <v>5.25</v>
      </c>
      <c r="O25" s="45"/>
      <c r="P25" s="46"/>
      <c r="R25" s="13"/>
      <c r="S25" s="15"/>
      <c r="U25" s="45"/>
      <c r="V25" s="9"/>
      <c r="W25" s="13"/>
      <c r="X25" s="15"/>
      <c r="Z25" s="45"/>
      <c r="AA25" s="9"/>
      <c r="AB25" s="13"/>
    </row>
    <row r="26" spans="1:28" ht="12">
      <c r="A26" s="8" t="str">
        <f>+GirlsU11!B24</f>
        <v>Catrin Jones</v>
      </c>
      <c r="B26" s="9">
        <v>1.61</v>
      </c>
      <c r="C26" s="45"/>
      <c r="D26" s="46"/>
      <c r="F26" s="12"/>
      <c r="G26" s="8" t="str">
        <f>+GirlsU11!B24</f>
        <v>Catrin Jones</v>
      </c>
      <c r="H26" s="9">
        <v>44</v>
      </c>
      <c r="I26" s="45"/>
      <c r="J26" s="46"/>
      <c r="L26" s="12"/>
      <c r="M26" s="8" t="str">
        <f>+GirlsU11!B24</f>
        <v>Catrin Jones</v>
      </c>
      <c r="N26" s="9">
        <v>5.75</v>
      </c>
      <c r="O26" s="45"/>
      <c r="P26" s="46"/>
      <c r="R26" s="13"/>
      <c r="S26" s="15"/>
      <c r="U26" s="45"/>
      <c r="V26" s="9"/>
      <c r="W26" s="13"/>
      <c r="X26" s="15"/>
      <c r="Z26" s="45"/>
      <c r="AA26" s="9"/>
      <c r="AB26" s="13"/>
    </row>
    <row r="27" spans="1:28" ht="12">
      <c r="A27" s="8" t="str">
        <f>+GirlsU11!B25</f>
        <v>Milly Austin</v>
      </c>
      <c r="B27" s="9">
        <v>1.64</v>
      </c>
      <c r="C27" s="45"/>
      <c r="D27" s="46"/>
      <c r="F27" s="12"/>
      <c r="G27" s="8" t="str">
        <f>+GirlsU11!B25</f>
        <v>Milly Austin</v>
      </c>
      <c r="H27" s="9">
        <v>36</v>
      </c>
      <c r="I27" s="45"/>
      <c r="J27" s="46"/>
      <c r="L27" s="12"/>
      <c r="M27" s="8" t="str">
        <f>+GirlsU11!B25</f>
        <v>Milly Austin</v>
      </c>
      <c r="N27" s="9">
        <v>4</v>
      </c>
      <c r="O27" s="45"/>
      <c r="P27" s="46"/>
      <c r="R27" s="13"/>
      <c r="S27" s="15"/>
      <c r="U27" s="45"/>
      <c r="V27" s="9"/>
      <c r="W27" s="13"/>
      <c r="X27" s="15"/>
      <c r="Z27" s="45"/>
      <c r="AA27" s="9"/>
      <c r="AB27" s="13"/>
    </row>
    <row r="28" spans="1:28" ht="12">
      <c r="A28" s="8" t="str">
        <f>+GirlsU11!B26</f>
        <v>Abby Dundas</v>
      </c>
      <c r="B28" s="9">
        <v>1.68</v>
      </c>
      <c r="C28" s="45"/>
      <c r="D28" s="46"/>
      <c r="F28" s="12"/>
      <c r="G28" s="8" t="str">
        <f>+GirlsU11!B26</f>
        <v>Abby Dundas</v>
      </c>
      <c r="H28" s="9">
        <v>38</v>
      </c>
      <c r="I28" s="45"/>
      <c r="J28" s="46"/>
      <c r="L28" s="12"/>
      <c r="M28" s="8" t="str">
        <f>+GirlsU11!B26</f>
        <v>Abby Dundas</v>
      </c>
      <c r="N28" s="9">
        <v>4.75</v>
      </c>
      <c r="O28" s="45"/>
      <c r="P28" s="46"/>
      <c r="R28" s="13"/>
      <c r="S28" s="15"/>
      <c r="U28" s="45"/>
      <c r="V28" s="9"/>
      <c r="W28" s="13"/>
      <c r="X28" s="15"/>
      <c r="Z28" s="45"/>
      <c r="AA28" s="9"/>
      <c r="AB28" s="13"/>
    </row>
    <row r="29" spans="1:28" ht="12">
      <c r="A29" s="8" t="str">
        <f>+GirlsU11!B27</f>
        <v>Lily Barron</v>
      </c>
      <c r="B29" s="9">
        <v>1.72</v>
      </c>
      <c r="C29" s="45"/>
      <c r="D29" s="46"/>
      <c r="F29" s="12"/>
      <c r="G29" s="8" t="str">
        <f>+GirlsU11!B27</f>
        <v>Lily Barron</v>
      </c>
      <c r="H29" s="9">
        <v>30.5</v>
      </c>
      <c r="I29" s="45"/>
      <c r="J29" s="46"/>
      <c r="L29" s="12"/>
      <c r="M29" s="8" t="str">
        <f>+GirlsU11!B27</f>
        <v>Lily Barron</v>
      </c>
      <c r="N29" s="9">
        <v>5.5</v>
      </c>
      <c r="O29" s="45"/>
      <c r="P29" s="46"/>
      <c r="R29" s="13"/>
      <c r="S29" s="15"/>
      <c r="U29" s="45"/>
      <c r="V29" s="9"/>
      <c r="W29" s="13"/>
      <c r="X29" s="15"/>
      <c r="Z29" s="45"/>
      <c r="AA29" s="9"/>
      <c r="AB29" s="13"/>
    </row>
    <row r="30" spans="4:28" ht="12">
      <c r="D30" s="10"/>
      <c r="F30" s="12"/>
      <c r="G30" s="8"/>
      <c r="J30" s="10"/>
      <c r="L30" s="12"/>
      <c r="M30" s="8"/>
      <c r="P30" s="10"/>
      <c r="R30" s="13"/>
      <c r="S30" s="8" t="s">
        <v>14</v>
      </c>
      <c r="U30" s="9"/>
      <c r="V30" s="9"/>
      <c r="W30" s="13"/>
      <c r="X30" s="8" t="s">
        <v>14</v>
      </c>
      <c r="Z30" s="9"/>
      <c r="AA30" s="9"/>
      <c r="AB30" s="13"/>
    </row>
    <row r="31" spans="3:28" ht="12">
      <c r="C31" s="45"/>
      <c r="D31" s="46"/>
      <c r="F31" s="12"/>
      <c r="G31" s="8"/>
      <c r="I31" s="45"/>
      <c r="J31" s="46"/>
      <c r="L31" s="12"/>
      <c r="M31" s="8"/>
      <c r="O31" s="45"/>
      <c r="P31" s="46"/>
      <c r="R31" s="13"/>
      <c r="S31" s="8"/>
      <c r="U31" s="45"/>
      <c r="V31" s="9"/>
      <c r="W31" s="13"/>
      <c r="X31" s="8"/>
      <c r="Z31" s="45"/>
      <c r="AA31" s="9"/>
      <c r="AB31" s="13"/>
    </row>
    <row r="32" spans="1:28" ht="12">
      <c r="A32" s="8" t="str">
        <f>+GirlsU11!B30</f>
        <v>Cheltenham D</v>
      </c>
      <c r="C32" s="44">
        <f>SUM(B33:B38)</f>
        <v>9.259999999999998</v>
      </c>
      <c r="D32" s="10">
        <f>RANK(C32,C$5:C$68,0)</f>
        <v>5</v>
      </c>
      <c r="E32" s="14">
        <f>COUNT(D$5:D$68)+1-D32</f>
        <v>4</v>
      </c>
      <c r="F32" s="12"/>
      <c r="G32" s="8" t="str">
        <f>+GirlsU11!B30</f>
        <v>Cheltenham D</v>
      </c>
      <c r="I32" s="44">
        <f>SUM(H33:H38)</f>
        <v>219</v>
      </c>
      <c r="J32" s="10">
        <f>RANK(I32,I$5:I$68,0)</f>
        <v>4</v>
      </c>
      <c r="K32" s="14">
        <f>COUNT(J$5:J$68)+1-J32</f>
        <v>5</v>
      </c>
      <c r="L32" s="12"/>
      <c r="M32" s="8" t="str">
        <f>+GirlsU11!$B30</f>
        <v>Cheltenham D</v>
      </c>
      <c r="O32" s="44">
        <f>SUM(N33:N38)</f>
        <v>27.5</v>
      </c>
      <c r="P32" s="10">
        <f>RANK(O32,O$5:O$68,0)</f>
        <v>5</v>
      </c>
      <c r="Q32" s="14">
        <f>COUNT(P$5:P$68)+1-P32</f>
        <v>4</v>
      </c>
      <c r="R32" s="13"/>
      <c r="S32" s="69" t="str">
        <f>+GirlsU11!$B30</f>
        <v>Cheltenham D</v>
      </c>
      <c r="T32" s="97">
        <v>57.62</v>
      </c>
      <c r="U32" s="10">
        <f>RANK(T32,T$5:T$68,1)</f>
        <v>5</v>
      </c>
      <c r="V32" s="14">
        <f>COUNT(U$5:U$68)+1-U32</f>
        <v>4</v>
      </c>
      <c r="W32" s="13"/>
      <c r="X32" s="69" t="str">
        <f>+GirlsU11!$B30</f>
        <v>Cheltenham D</v>
      </c>
      <c r="Y32" s="97">
        <v>59.19</v>
      </c>
      <c r="Z32" s="10">
        <f>RANK(Y32,Y$5:Y$68,1)</f>
        <v>4</v>
      </c>
      <c r="AA32" s="14">
        <f>COUNT(Z$5:Z$68)+1-Z32</f>
        <v>5</v>
      </c>
      <c r="AB32" s="13"/>
    </row>
    <row r="33" spans="1:28" ht="12">
      <c r="A33" s="8" t="str">
        <f>+GirlsU11!B31</f>
        <v>Georgia Howell</v>
      </c>
      <c r="B33" s="9">
        <v>1.44</v>
      </c>
      <c r="C33" s="45"/>
      <c r="D33" s="46"/>
      <c r="F33" s="12"/>
      <c r="G33" s="8" t="str">
        <f>+GirlsU11!B31</f>
        <v>Georgia Howell</v>
      </c>
      <c r="H33" s="9">
        <v>42</v>
      </c>
      <c r="I33" s="45"/>
      <c r="J33" s="46"/>
      <c r="L33" s="12"/>
      <c r="M33" s="8" t="str">
        <f>+GirlsU11!B31</f>
        <v>Georgia Howell</v>
      </c>
      <c r="N33" s="9">
        <v>3.25</v>
      </c>
      <c r="O33" s="45"/>
      <c r="P33" s="46"/>
      <c r="R33" s="13"/>
      <c r="S33" s="16"/>
      <c r="U33" s="45"/>
      <c r="V33" s="9"/>
      <c r="W33" s="13"/>
      <c r="X33" s="16"/>
      <c r="Z33" s="45"/>
      <c r="AA33" s="9"/>
      <c r="AB33" s="13"/>
    </row>
    <row r="34" spans="1:28" ht="12">
      <c r="A34" s="8" t="str">
        <f>+GirlsU11!B32</f>
        <v>Chloe Sheppard</v>
      </c>
      <c r="B34" s="9">
        <v>1.46</v>
      </c>
      <c r="C34" s="45"/>
      <c r="D34" s="46"/>
      <c r="F34" s="12"/>
      <c r="G34" s="8" t="str">
        <f>+GirlsU11!B32</f>
        <v>Chloe Sheppard</v>
      </c>
      <c r="H34" s="9">
        <v>51</v>
      </c>
      <c r="I34" s="45"/>
      <c r="J34" s="46"/>
      <c r="L34" s="12"/>
      <c r="M34" s="8" t="str">
        <f>+GirlsU11!B32</f>
        <v>Chloe Sheppard</v>
      </c>
      <c r="N34" s="9">
        <v>4.75</v>
      </c>
      <c r="O34" s="45"/>
      <c r="P34" s="46"/>
      <c r="R34" s="13"/>
      <c r="S34" s="16"/>
      <c r="U34" s="45"/>
      <c r="V34" s="9"/>
      <c r="W34" s="13"/>
      <c r="X34" s="16"/>
      <c r="Z34" s="45"/>
      <c r="AA34" s="9"/>
      <c r="AB34" s="13"/>
    </row>
    <row r="35" spans="1:28" ht="12">
      <c r="A35" s="8" t="str">
        <f>+GirlsU11!B33</f>
        <v>Georgina Viall</v>
      </c>
      <c r="B35" s="9">
        <v>1.54</v>
      </c>
      <c r="C35" s="45"/>
      <c r="D35" s="46"/>
      <c r="F35" s="12"/>
      <c r="G35" s="8" t="str">
        <f>+GirlsU11!B33</f>
        <v>Georgina Viall</v>
      </c>
      <c r="H35" s="9">
        <v>51</v>
      </c>
      <c r="I35" s="45"/>
      <c r="J35" s="46"/>
      <c r="L35" s="12"/>
      <c r="M35" s="8" t="str">
        <f>+GirlsU11!B33</f>
        <v>Georgina Viall</v>
      </c>
      <c r="N35" s="9">
        <v>4.5</v>
      </c>
      <c r="O35" s="45"/>
      <c r="P35" s="46"/>
      <c r="R35" s="13"/>
      <c r="S35" s="16"/>
      <c r="U35" s="45"/>
      <c r="V35" s="9"/>
      <c r="W35" s="13"/>
      <c r="X35" s="16"/>
      <c r="Z35" s="45"/>
      <c r="AA35" s="9"/>
      <c r="AB35" s="13"/>
    </row>
    <row r="36" spans="1:28" ht="12">
      <c r="A36" s="8" t="str">
        <f>+GirlsU11!B34</f>
        <v>Ella Harrison</v>
      </c>
      <c r="B36" s="9">
        <v>1.52</v>
      </c>
      <c r="C36" s="45"/>
      <c r="D36" s="46"/>
      <c r="F36" s="12"/>
      <c r="G36" s="8" t="str">
        <f>+GirlsU11!B34</f>
        <v>Ella Harrison</v>
      </c>
      <c r="H36" s="9">
        <v>26</v>
      </c>
      <c r="I36" s="45"/>
      <c r="J36" s="46"/>
      <c r="L36" s="12"/>
      <c r="M36" s="8" t="str">
        <f>+GirlsU11!B34</f>
        <v>Ella Harrison</v>
      </c>
      <c r="N36" s="9">
        <v>4.5</v>
      </c>
      <c r="O36" s="45"/>
      <c r="P36" s="46"/>
      <c r="R36" s="13"/>
      <c r="S36" s="16"/>
      <c r="U36" s="45"/>
      <c r="V36" s="9"/>
      <c r="W36" s="13"/>
      <c r="X36" s="16"/>
      <c r="Z36" s="45"/>
      <c r="AA36" s="9"/>
      <c r="AB36" s="13"/>
    </row>
    <row r="37" spans="1:28" ht="12">
      <c r="A37" s="8" t="str">
        <f>+GirlsU11!B35</f>
        <v>Lucia Peiro</v>
      </c>
      <c r="B37" s="9">
        <v>1.64</v>
      </c>
      <c r="C37" s="45"/>
      <c r="D37" s="46"/>
      <c r="F37" s="12"/>
      <c r="G37" s="8" t="str">
        <f>+GirlsU11!B35</f>
        <v>Lucia Peiro</v>
      </c>
      <c r="H37" s="9">
        <v>24</v>
      </c>
      <c r="I37" s="45"/>
      <c r="J37" s="46"/>
      <c r="L37" s="12"/>
      <c r="M37" s="8" t="str">
        <f>+GirlsU11!B35</f>
        <v>Lucia Peiro</v>
      </c>
      <c r="N37" s="9">
        <v>5.25</v>
      </c>
      <c r="O37" s="45"/>
      <c r="P37" s="46"/>
      <c r="R37" s="13"/>
      <c r="S37" s="16"/>
      <c r="U37" s="45"/>
      <c r="V37" s="9"/>
      <c r="W37" s="13"/>
      <c r="X37" s="16"/>
      <c r="Z37" s="45"/>
      <c r="AA37" s="9"/>
      <c r="AB37" s="13"/>
    </row>
    <row r="38" spans="1:28" ht="12">
      <c r="A38" s="8" t="str">
        <f>+GirlsU11!B36</f>
        <v>Florence Hampton</v>
      </c>
      <c r="B38" s="9">
        <v>1.66</v>
      </c>
      <c r="C38" s="45"/>
      <c r="D38" s="46"/>
      <c r="F38" s="12"/>
      <c r="G38" s="8" t="str">
        <f>+GirlsU11!B36</f>
        <v>Florence Hampton</v>
      </c>
      <c r="H38" s="9">
        <v>25</v>
      </c>
      <c r="I38" s="45"/>
      <c r="J38" s="46"/>
      <c r="L38" s="12"/>
      <c r="M38" s="8" t="str">
        <f>+GirlsU11!B36</f>
        <v>Florence Hampton</v>
      </c>
      <c r="N38" s="9">
        <v>5.25</v>
      </c>
      <c r="O38" s="45"/>
      <c r="P38" s="46"/>
      <c r="R38" s="13"/>
      <c r="S38" s="16"/>
      <c r="U38" s="45"/>
      <c r="V38" s="9"/>
      <c r="W38" s="13"/>
      <c r="X38" s="16"/>
      <c r="Z38" s="45"/>
      <c r="AA38" s="9"/>
      <c r="AB38" s="13"/>
    </row>
    <row r="39" spans="4:28" ht="12">
      <c r="D39" s="10"/>
      <c r="F39" s="12"/>
      <c r="G39" s="8"/>
      <c r="J39" s="10"/>
      <c r="L39" s="12"/>
      <c r="M39" s="8"/>
      <c r="P39" s="10"/>
      <c r="R39" s="13"/>
      <c r="S39" s="8" t="s">
        <v>14</v>
      </c>
      <c r="U39" s="9"/>
      <c r="V39" s="9"/>
      <c r="W39" s="13"/>
      <c r="X39" s="8" t="s">
        <v>14</v>
      </c>
      <c r="Z39" s="9"/>
      <c r="AA39" s="9"/>
      <c r="AB39" s="13"/>
    </row>
    <row r="40" spans="3:28" ht="12">
      <c r="C40" s="45"/>
      <c r="D40" s="46"/>
      <c r="F40" s="12"/>
      <c r="G40" s="8"/>
      <c r="I40" s="45"/>
      <c r="J40" s="46"/>
      <c r="L40" s="12"/>
      <c r="M40" s="8"/>
      <c r="O40" s="45"/>
      <c r="P40" s="46"/>
      <c r="R40" s="13"/>
      <c r="S40" s="8"/>
      <c r="U40" s="45"/>
      <c r="V40" s="9"/>
      <c r="W40" s="13"/>
      <c r="X40" s="8"/>
      <c r="Z40" s="45"/>
      <c r="AA40" s="9"/>
      <c r="AB40" s="13"/>
    </row>
    <row r="41" spans="1:28" ht="12">
      <c r="A41" s="8" t="str">
        <f>+GirlsU11!B39</f>
        <v>FODAC A</v>
      </c>
      <c r="C41" s="44">
        <f>SUM(B42:B47)</f>
        <v>9.7</v>
      </c>
      <c r="D41" s="10">
        <f>RANK(C41,C$5:C$68,0)</f>
        <v>3</v>
      </c>
      <c r="E41" s="14">
        <f>COUNT(D$5:D$68)+1-D41</f>
        <v>6</v>
      </c>
      <c r="F41" s="12"/>
      <c r="G41" s="8" t="str">
        <f>+GirlsU11!B39</f>
        <v>FODAC A</v>
      </c>
      <c r="I41" s="44">
        <f>SUM(H42:H47)</f>
        <v>284</v>
      </c>
      <c r="J41" s="10">
        <f>RANK(I41,I$5:I$68,0)</f>
        <v>1</v>
      </c>
      <c r="K41" s="14">
        <f>COUNT(J$5:J$68)+1-J41</f>
        <v>8</v>
      </c>
      <c r="L41" s="12"/>
      <c r="M41" s="8" t="str">
        <f>+GirlsU11!$B39</f>
        <v>FODAC A</v>
      </c>
      <c r="O41" s="44">
        <f>SUM(N42:N47)</f>
        <v>29.5</v>
      </c>
      <c r="P41" s="10">
        <f>RANK(O41,O$5:O$68,0)</f>
        <v>3</v>
      </c>
      <c r="Q41" s="14">
        <f>COUNT(P$5:P$68)+1-P41</f>
        <v>6</v>
      </c>
      <c r="R41" s="13"/>
      <c r="S41" s="69" t="str">
        <f>+GirlsU11!$B39</f>
        <v>FODAC A</v>
      </c>
      <c r="T41" s="97">
        <v>57.5</v>
      </c>
      <c r="U41" s="10">
        <f>RANK(T41,T$5:T$68,1)</f>
        <v>4</v>
      </c>
      <c r="V41" s="14">
        <f>COUNT(U$5:U$68)+1-U41</f>
        <v>5</v>
      </c>
      <c r="W41" s="13"/>
      <c r="X41" s="69" t="str">
        <f>+GirlsU11!$B39</f>
        <v>FODAC A</v>
      </c>
      <c r="Y41" s="97">
        <v>60.1</v>
      </c>
      <c r="Z41" s="10">
        <f>RANK(Y41,Y$5:Y$68,1)</f>
        <v>6</v>
      </c>
      <c r="AA41" s="14">
        <f>COUNT(Z$5:Z$68)+1-Z41</f>
        <v>3</v>
      </c>
      <c r="AB41" s="13"/>
    </row>
    <row r="42" spans="1:28" ht="12">
      <c r="A42" s="8" t="str">
        <f>+GirlsU11!B40</f>
        <v>Grace Clarke</v>
      </c>
      <c r="B42" s="9">
        <v>1.84</v>
      </c>
      <c r="C42" s="45"/>
      <c r="D42" s="46"/>
      <c r="F42" s="12"/>
      <c r="G42" s="8" t="str">
        <f>+GirlsU11!B40</f>
        <v>Grace Clarke</v>
      </c>
      <c r="H42" s="9">
        <v>60</v>
      </c>
      <c r="I42" s="45"/>
      <c r="J42" s="46"/>
      <c r="L42" s="12"/>
      <c r="M42" s="8" t="str">
        <f>+GirlsU11!B40</f>
        <v>Grace Clarke</v>
      </c>
      <c r="N42" s="9">
        <v>5.75</v>
      </c>
      <c r="O42" s="45"/>
      <c r="P42" s="46"/>
      <c r="R42" s="13"/>
      <c r="S42" s="16"/>
      <c r="U42" s="45"/>
      <c r="V42" s="9"/>
      <c r="W42" s="13"/>
      <c r="X42" s="16"/>
      <c r="Z42" s="45"/>
      <c r="AA42" s="9"/>
      <c r="AB42" s="13"/>
    </row>
    <row r="43" spans="1:28" ht="12">
      <c r="A43" s="8" t="str">
        <f>+GirlsU11!B41</f>
        <v>Sarah O'Brien</v>
      </c>
      <c r="B43" s="9">
        <v>1.37</v>
      </c>
      <c r="C43" s="45"/>
      <c r="D43" s="46"/>
      <c r="F43" s="12"/>
      <c r="G43" s="8" t="str">
        <f>+GirlsU11!B41</f>
        <v>Sarah O'Brien</v>
      </c>
      <c r="H43" s="9">
        <v>18</v>
      </c>
      <c r="I43" s="45"/>
      <c r="J43" s="46"/>
      <c r="L43" s="12"/>
      <c r="M43" s="8" t="str">
        <f>+GirlsU11!B41</f>
        <v>Sarah O'Brien</v>
      </c>
      <c r="N43" s="9">
        <v>4.5</v>
      </c>
      <c r="O43" s="45"/>
      <c r="P43" s="46"/>
      <c r="R43" s="13"/>
      <c r="S43" s="16"/>
      <c r="U43" s="45"/>
      <c r="V43" s="9"/>
      <c r="W43" s="13"/>
      <c r="X43" s="16"/>
      <c r="Z43" s="45"/>
      <c r="AA43" s="9"/>
      <c r="AB43" s="13"/>
    </row>
    <row r="44" spans="1:28" ht="12">
      <c r="A44" s="8" t="str">
        <f>+GirlsU11!B42</f>
        <v>Lacey Wildin</v>
      </c>
      <c r="B44" s="9">
        <v>1.56</v>
      </c>
      <c r="C44" s="45"/>
      <c r="D44" s="46"/>
      <c r="F44" s="12"/>
      <c r="G44" s="8" t="str">
        <f>+GirlsU11!B42</f>
        <v>Lacey Wildin</v>
      </c>
      <c r="H44" s="9">
        <v>60</v>
      </c>
      <c r="I44" s="45"/>
      <c r="J44" s="46"/>
      <c r="L44" s="12"/>
      <c r="M44" s="8" t="str">
        <f>+GirlsU11!B42</f>
        <v>Lacey Wildin</v>
      </c>
      <c r="N44" s="9">
        <v>4.5</v>
      </c>
      <c r="O44" s="45"/>
      <c r="P44" s="46"/>
      <c r="R44" s="13"/>
      <c r="S44" s="16"/>
      <c r="U44" s="45"/>
      <c r="V44" s="9"/>
      <c r="W44" s="13"/>
      <c r="X44" s="16"/>
      <c r="Z44" s="45"/>
      <c r="AA44" s="9"/>
      <c r="AB44" s="13"/>
    </row>
    <row r="45" spans="1:28" ht="12">
      <c r="A45" s="8" t="str">
        <f>+GirlsU11!B43</f>
        <v>Fiona Chapman</v>
      </c>
      <c r="B45" s="9">
        <v>1.61</v>
      </c>
      <c r="C45" s="45"/>
      <c r="D45" s="46"/>
      <c r="F45" s="12"/>
      <c r="G45" s="8" t="str">
        <f>+GirlsU11!B43</f>
        <v>Fiona Chapman</v>
      </c>
      <c r="H45" s="9">
        <v>60</v>
      </c>
      <c r="I45" s="45"/>
      <c r="J45" s="46"/>
      <c r="L45" s="12"/>
      <c r="M45" s="8" t="str">
        <f>+GirlsU11!B43</f>
        <v>Fiona Chapman</v>
      </c>
      <c r="N45" s="9">
        <v>4.5</v>
      </c>
      <c r="O45" s="45"/>
      <c r="P45" s="46"/>
      <c r="R45" s="13"/>
      <c r="S45" s="16"/>
      <c r="U45" s="45"/>
      <c r="V45" s="9"/>
      <c r="W45" s="13"/>
      <c r="X45" s="16"/>
      <c r="Z45" s="45"/>
      <c r="AA45" s="9"/>
      <c r="AB45" s="13"/>
    </row>
    <row r="46" spans="1:28" ht="12">
      <c r="A46" s="8" t="str">
        <f>+GirlsU11!B44</f>
        <v>Izzy Babij</v>
      </c>
      <c r="B46" s="9">
        <v>1.54</v>
      </c>
      <c r="C46" s="45"/>
      <c r="D46" s="46"/>
      <c r="F46" s="12"/>
      <c r="G46" s="8" t="str">
        <f>+GirlsU11!B44</f>
        <v>Izzy Babij</v>
      </c>
      <c r="H46" s="9">
        <v>49</v>
      </c>
      <c r="I46" s="45"/>
      <c r="J46" s="46"/>
      <c r="L46" s="12"/>
      <c r="M46" s="8" t="str">
        <f>+GirlsU11!B44</f>
        <v>Izzy Babij</v>
      </c>
      <c r="N46" s="9">
        <v>5</v>
      </c>
      <c r="O46" s="45"/>
      <c r="P46" s="46"/>
      <c r="R46" s="13"/>
      <c r="S46" s="16"/>
      <c r="U46" s="45"/>
      <c r="V46" s="9"/>
      <c r="W46" s="13"/>
      <c r="X46" s="16"/>
      <c r="Z46" s="45"/>
      <c r="AA46" s="9"/>
      <c r="AB46" s="13"/>
    </row>
    <row r="47" spans="1:28" ht="12">
      <c r="A47" s="8" t="str">
        <f>+GirlsU11!B45</f>
        <v>Poppy Truman</v>
      </c>
      <c r="B47" s="9">
        <v>1.78</v>
      </c>
      <c r="C47" s="45"/>
      <c r="D47" s="46"/>
      <c r="F47" s="12"/>
      <c r="G47" s="8" t="str">
        <f>+GirlsU11!B45</f>
        <v>Poppy Truman</v>
      </c>
      <c r="H47" s="9">
        <v>37</v>
      </c>
      <c r="I47" s="45"/>
      <c r="J47" s="46"/>
      <c r="L47" s="12"/>
      <c r="M47" s="8" t="str">
        <f>+GirlsU11!B45</f>
        <v>Poppy Truman</v>
      </c>
      <c r="N47" s="9">
        <v>5.25</v>
      </c>
      <c r="O47" s="45"/>
      <c r="P47" s="46"/>
      <c r="R47" s="13"/>
      <c r="S47" s="16"/>
      <c r="U47" s="45"/>
      <c r="V47" s="9"/>
      <c r="W47" s="13"/>
      <c r="X47" s="16"/>
      <c r="Z47" s="45"/>
      <c r="AA47" s="9"/>
      <c r="AB47" s="13"/>
    </row>
    <row r="48" spans="4:28" ht="12">
      <c r="D48" s="10"/>
      <c r="F48" s="12"/>
      <c r="G48" s="8"/>
      <c r="J48" s="10"/>
      <c r="L48" s="12"/>
      <c r="M48" s="8"/>
      <c r="P48" s="10"/>
      <c r="R48" s="13"/>
      <c r="S48" s="8" t="s">
        <v>14</v>
      </c>
      <c r="U48" s="9"/>
      <c r="V48" s="9"/>
      <c r="W48" s="13"/>
      <c r="X48" s="8" t="s">
        <v>14</v>
      </c>
      <c r="Z48" s="9"/>
      <c r="AA48" s="9"/>
      <c r="AB48" s="13"/>
    </row>
    <row r="49" spans="4:28" ht="12">
      <c r="D49" s="10"/>
      <c r="F49" s="12"/>
      <c r="G49" s="8"/>
      <c r="J49" s="10"/>
      <c r="L49" s="12"/>
      <c r="M49" s="8"/>
      <c r="P49" s="10"/>
      <c r="R49" s="13"/>
      <c r="S49" s="8"/>
      <c r="U49" s="9"/>
      <c r="V49" s="9"/>
      <c r="W49" s="13"/>
      <c r="X49" s="8"/>
      <c r="Z49" s="9"/>
      <c r="AA49" s="9"/>
      <c r="AB49" s="13"/>
    </row>
    <row r="50" spans="1:28" ht="12">
      <c r="A50" s="8" t="str">
        <f>+GirlsU11!B48</f>
        <v>FODAC B</v>
      </c>
      <c r="C50" s="44">
        <f>SUM(B51:B56)</f>
        <v>2.81</v>
      </c>
      <c r="D50" s="10">
        <f>RANK(C50,C$5:C$68,0)</f>
        <v>7</v>
      </c>
      <c r="E50" s="14">
        <f>COUNT(D$5:D$68)+1-D50</f>
        <v>2</v>
      </c>
      <c r="F50" s="12"/>
      <c r="G50" s="8" t="str">
        <f>+GirlsU11!B48</f>
        <v>FODAC B</v>
      </c>
      <c r="I50" s="44">
        <f>SUM(H51:H56)</f>
        <v>79</v>
      </c>
      <c r="J50" s="10">
        <f>RANK(I50,I$5:I$68,0)</f>
        <v>7</v>
      </c>
      <c r="K50" s="14">
        <f>COUNT(J$5:J$68)+1-J50</f>
        <v>2</v>
      </c>
      <c r="L50" s="12"/>
      <c r="M50" s="69" t="str">
        <f>+GirlsU11!$B48</f>
        <v>FODAC B</v>
      </c>
      <c r="O50" s="44">
        <f>SUM(N51:N56)</f>
        <v>13.25</v>
      </c>
      <c r="P50" s="10">
        <f>RANK(O50,O$5:O$68,0)</f>
        <v>7</v>
      </c>
      <c r="Q50" s="14">
        <f>COUNT(P$5:P$68)+1-P50</f>
        <v>2</v>
      </c>
      <c r="R50" s="13"/>
      <c r="S50" s="69" t="str">
        <f>+GirlsU11!$B48</f>
        <v>FODAC B</v>
      </c>
      <c r="T50" s="113">
        <v>999</v>
      </c>
      <c r="U50" s="10">
        <f>RANK(T50,T$5:T$68,1)</f>
        <v>7</v>
      </c>
      <c r="V50" s="14">
        <f>COUNT(U$5:U$68)+1-U50</f>
        <v>2</v>
      </c>
      <c r="W50" s="13"/>
      <c r="X50" s="69" t="str">
        <f>+GirlsU11!$B48</f>
        <v>FODAC B</v>
      </c>
      <c r="Y50" s="97">
        <v>62.37</v>
      </c>
      <c r="Z50" s="10">
        <f>RANK(Y50,Y$5:Y$68,1)</f>
        <v>7</v>
      </c>
      <c r="AA50" s="14">
        <f>COUNT(Z$5:Z$68)+1-Z50</f>
        <v>2</v>
      </c>
      <c r="AB50" s="13"/>
    </row>
    <row r="51" spans="1:28" ht="12">
      <c r="A51" s="8" t="str">
        <f>+GirlsU11!B49</f>
        <v>Eloise Smith</v>
      </c>
      <c r="B51" s="9">
        <v>1.45</v>
      </c>
      <c r="C51" s="45"/>
      <c r="D51" s="46"/>
      <c r="F51" s="12"/>
      <c r="G51" s="8" t="str">
        <f>+GirlsU11!B49</f>
        <v>Eloise Smith</v>
      </c>
      <c r="H51" s="9">
        <v>48</v>
      </c>
      <c r="I51" s="45"/>
      <c r="J51" s="46"/>
      <c r="L51" s="12"/>
      <c r="M51" s="8" t="str">
        <f>+GirlsU11!B49</f>
        <v>Eloise Smith</v>
      </c>
      <c r="N51" s="9">
        <v>4.5</v>
      </c>
      <c r="O51" s="45"/>
      <c r="P51" s="46"/>
      <c r="R51" s="13"/>
      <c r="S51" s="8"/>
      <c r="U51" s="45"/>
      <c r="V51" s="9"/>
      <c r="W51" s="13"/>
      <c r="X51" s="8"/>
      <c r="Z51" s="45"/>
      <c r="AA51" s="9"/>
      <c r="AB51" s="13"/>
    </row>
    <row r="52" spans="1:28" ht="12">
      <c r="A52" s="8" t="str">
        <f>+GirlsU11!B50</f>
        <v>Ele Breeze</v>
      </c>
      <c r="B52" s="9">
        <v>1.36</v>
      </c>
      <c r="C52" s="45"/>
      <c r="D52" s="46"/>
      <c r="F52" s="12"/>
      <c r="G52" s="8" t="str">
        <f>+GirlsU11!B50</f>
        <v>Ele Breeze</v>
      </c>
      <c r="H52" s="9">
        <v>31</v>
      </c>
      <c r="I52" s="45"/>
      <c r="J52" s="46"/>
      <c r="L52" s="12"/>
      <c r="M52" s="8" t="str">
        <f>+GirlsU11!B50</f>
        <v>Ele Breeze</v>
      </c>
      <c r="N52" s="9">
        <v>3.5</v>
      </c>
      <c r="O52" s="45"/>
      <c r="P52" s="46"/>
      <c r="R52" s="13"/>
      <c r="S52" s="8"/>
      <c r="V52" s="9"/>
      <c r="W52" s="13"/>
      <c r="X52" s="8"/>
      <c r="AA52" s="9"/>
      <c r="AB52" s="13"/>
    </row>
    <row r="53" spans="1:28" ht="12">
      <c r="A53" s="8" t="str">
        <f>+GirlsU11!B51</f>
        <v>Eloise Smith</v>
      </c>
      <c r="B53" s="10"/>
      <c r="C53" s="45"/>
      <c r="D53" s="46"/>
      <c r="F53" s="12"/>
      <c r="G53" s="8" t="str">
        <f>+GirlsU11!B51</f>
        <v>Eloise Smith</v>
      </c>
      <c r="I53" s="45"/>
      <c r="J53" s="46"/>
      <c r="L53" s="12"/>
      <c r="M53" s="8" t="str">
        <f>+GirlsU11!B51</f>
        <v>Eloise Smith</v>
      </c>
      <c r="O53" s="45"/>
      <c r="P53" s="46"/>
      <c r="R53" s="13"/>
      <c r="S53" s="8"/>
      <c r="V53" s="9"/>
      <c r="W53" s="13"/>
      <c r="X53" s="8"/>
      <c r="AA53" s="9"/>
      <c r="AB53" s="13"/>
    </row>
    <row r="54" spans="1:28" ht="12">
      <c r="A54" s="8" t="str">
        <f>+GirlsU11!B52</f>
        <v>Ele Breeze</v>
      </c>
      <c r="F54" s="12"/>
      <c r="G54" s="8" t="str">
        <f>+GirlsU11!B52</f>
        <v>Ele Breeze</v>
      </c>
      <c r="L54" s="12"/>
      <c r="M54" s="8" t="str">
        <f>+GirlsU11!B52</f>
        <v>Ele Breeze</v>
      </c>
      <c r="R54" s="13"/>
      <c r="S54" s="8"/>
      <c r="V54" s="9"/>
      <c r="W54" s="13"/>
      <c r="X54" s="8"/>
      <c r="AA54" s="9"/>
      <c r="AB54" s="13"/>
    </row>
    <row r="55" spans="1:28" ht="12">
      <c r="A55" s="8" t="str">
        <f>+GirlsU11!B53</f>
        <v>Megan</v>
      </c>
      <c r="F55" s="12"/>
      <c r="G55" s="8" t="str">
        <f>+GirlsU11!B53</f>
        <v>Megan</v>
      </c>
      <c r="L55" s="12"/>
      <c r="M55" s="8" t="str">
        <f>+GirlsU11!B53</f>
        <v>Megan</v>
      </c>
      <c r="R55" s="13"/>
      <c r="S55" s="8"/>
      <c r="W55" s="13"/>
      <c r="X55" s="8"/>
      <c r="AB55" s="13"/>
    </row>
    <row r="56" spans="1:28" ht="12">
      <c r="A56" s="8">
        <f>+GirlsU11!B54</f>
        <v>0</v>
      </c>
      <c r="F56" s="12"/>
      <c r="G56" s="8">
        <f>+GirlsU11!B54</f>
        <v>0</v>
      </c>
      <c r="L56" s="12"/>
      <c r="M56" s="8">
        <f>+GirlsU11!B54</f>
        <v>0</v>
      </c>
      <c r="N56" s="9">
        <v>5.25</v>
      </c>
      <c r="R56" s="13"/>
      <c r="S56" s="8"/>
      <c r="W56" s="13"/>
      <c r="X56" s="8"/>
      <c r="AB56" s="13"/>
    </row>
    <row r="57" spans="6:28" ht="12">
      <c r="F57" s="12"/>
      <c r="G57" s="8"/>
      <c r="L57" s="12"/>
      <c r="M57" s="8"/>
      <c r="R57" s="13"/>
      <c r="S57" s="8" t="s">
        <v>14</v>
      </c>
      <c r="W57" s="13"/>
      <c r="X57" s="8" t="s">
        <v>14</v>
      </c>
      <c r="AB57" s="13"/>
    </row>
    <row r="58" spans="4:28" ht="12">
      <c r="D58" s="10"/>
      <c r="F58" s="12"/>
      <c r="G58" s="8"/>
      <c r="J58" s="10"/>
      <c r="L58" s="12"/>
      <c r="M58" s="8"/>
      <c r="P58" s="10"/>
      <c r="R58" s="13"/>
      <c r="S58" s="8"/>
      <c r="U58" s="9"/>
      <c r="V58" s="9"/>
      <c r="W58" s="13"/>
      <c r="X58" s="8"/>
      <c r="Z58" s="9"/>
      <c r="AA58" s="9"/>
      <c r="AB58" s="13"/>
    </row>
    <row r="59" spans="1:28" ht="12">
      <c r="A59" s="8" t="str">
        <f>GirlsU11!$B57</f>
        <v>Gloucester</v>
      </c>
      <c r="C59" s="44">
        <f>SUM(B60:B65)</f>
        <v>6.220000000000001</v>
      </c>
      <c r="D59" s="10">
        <f>RANK(C59,C$5:C$68,0)</f>
        <v>6</v>
      </c>
      <c r="E59" s="14">
        <f>COUNT(D$5:D$68)+1-D59</f>
        <v>3</v>
      </c>
      <c r="F59" s="12"/>
      <c r="G59" s="8" t="str">
        <f>GirlsU11!$B57</f>
        <v>Gloucester</v>
      </c>
      <c r="I59" s="44">
        <f>SUM(H60:H65)</f>
        <v>194.5</v>
      </c>
      <c r="J59" s="10">
        <f>RANK(I59,I$5:I$68,0)</f>
        <v>6</v>
      </c>
      <c r="K59" s="14">
        <f>COUNT(J$5:J$68)+1-J59</f>
        <v>3</v>
      </c>
      <c r="L59" s="12"/>
      <c r="M59" s="8" t="str">
        <f>GirlsU11!$B57</f>
        <v>Gloucester</v>
      </c>
      <c r="O59" s="44">
        <f>SUM(N60:N65)</f>
        <v>22.25</v>
      </c>
      <c r="P59" s="10">
        <f>RANK(O59,O$5:O$68,0)</f>
        <v>6</v>
      </c>
      <c r="Q59" s="14">
        <f>COUNT(P$5:P$68)+1-P59</f>
        <v>3</v>
      </c>
      <c r="R59" s="13"/>
      <c r="S59" s="69" t="str">
        <f>GirlsU11!$B57</f>
        <v>Gloucester</v>
      </c>
      <c r="T59" s="97">
        <v>63.5</v>
      </c>
      <c r="U59" s="10">
        <f>RANK(T59,T$5:T$68,1)</f>
        <v>6</v>
      </c>
      <c r="V59" s="14">
        <f>COUNT(U$5:U$68)+1-U59</f>
        <v>3</v>
      </c>
      <c r="W59" s="13"/>
      <c r="X59" s="69" t="str">
        <f>GirlsU11!$B57</f>
        <v>Gloucester</v>
      </c>
      <c r="Y59" s="97">
        <v>59.37</v>
      </c>
      <c r="Z59" s="10">
        <f>RANK(Y59,Y$5:Y$68,1)</f>
        <v>5</v>
      </c>
      <c r="AA59" s="14">
        <f>COUNT(Z$5:Z$68)+1-Z59</f>
        <v>4</v>
      </c>
      <c r="AB59" s="13"/>
    </row>
    <row r="60" spans="1:28" ht="12">
      <c r="A60" s="8" t="str">
        <f>GirlsU11!$B58</f>
        <v>Ella Edwards</v>
      </c>
      <c r="B60" s="10">
        <v>1.82</v>
      </c>
      <c r="F60" s="12"/>
      <c r="G60" s="8" t="str">
        <f>GirlsU11!$B58</f>
        <v>Ella Edwards</v>
      </c>
      <c r="H60" s="10">
        <v>53</v>
      </c>
      <c r="L60" s="12"/>
      <c r="M60" s="8" t="str">
        <f>GirlsU11!$B58</f>
        <v>Ella Edwards</v>
      </c>
      <c r="N60" s="10">
        <v>6.25</v>
      </c>
      <c r="R60" s="13"/>
      <c r="S60" s="8"/>
      <c r="U60" s="9"/>
      <c r="V60" s="9"/>
      <c r="W60" s="13"/>
      <c r="X60" s="8"/>
      <c r="Z60" s="9"/>
      <c r="AA60" s="9"/>
      <c r="AB60" s="13"/>
    </row>
    <row r="61" spans="1:28" ht="12">
      <c r="A61" s="8" t="str">
        <f>GirlsU11!$B59</f>
        <v>Winnie Margretts</v>
      </c>
      <c r="B61" s="9">
        <v>1.46</v>
      </c>
      <c r="D61" s="10"/>
      <c r="F61" s="12"/>
      <c r="G61" s="8" t="str">
        <f>GirlsU11!$B59</f>
        <v>Winnie Margretts</v>
      </c>
      <c r="H61" s="9">
        <v>44</v>
      </c>
      <c r="J61" s="10"/>
      <c r="L61" s="12"/>
      <c r="M61" s="8" t="str">
        <f>GirlsU11!$B59</f>
        <v>Winnie Margretts</v>
      </c>
      <c r="N61" s="9">
        <v>3.25</v>
      </c>
      <c r="P61" s="10"/>
      <c r="R61" s="13"/>
      <c r="S61" s="8"/>
      <c r="U61" s="9"/>
      <c r="V61" s="9"/>
      <c r="W61" s="13"/>
      <c r="X61" s="8"/>
      <c r="Z61" s="9"/>
      <c r="AA61" s="9"/>
      <c r="AB61" s="13"/>
    </row>
    <row r="62" spans="1:28" ht="12">
      <c r="A62" s="8" t="str">
        <f>GirlsU11!$B60</f>
        <v>Tamera  Leach</v>
      </c>
      <c r="B62" s="9">
        <v>1.74</v>
      </c>
      <c r="D62" s="10"/>
      <c r="F62" s="12"/>
      <c r="G62" s="8" t="str">
        <f>GirlsU11!$B60</f>
        <v>Tamera  Leach</v>
      </c>
      <c r="H62" s="9">
        <v>39</v>
      </c>
      <c r="J62" s="10"/>
      <c r="L62" s="12"/>
      <c r="M62" s="8" t="str">
        <f>GirlsU11!$B60</f>
        <v>Tamera  Leach</v>
      </c>
      <c r="N62" s="9">
        <v>5.25</v>
      </c>
      <c r="P62" s="10"/>
      <c r="R62" s="13"/>
      <c r="S62" s="8"/>
      <c r="U62" s="9"/>
      <c r="V62" s="9"/>
      <c r="W62" s="13"/>
      <c r="X62" s="8"/>
      <c r="Z62" s="9"/>
      <c r="AA62" s="9"/>
      <c r="AB62" s="13"/>
    </row>
    <row r="63" spans="1:28" ht="12">
      <c r="A63" s="8" t="str">
        <f>GirlsU11!$B61</f>
        <v>Eirini Apostolakis</v>
      </c>
      <c r="B63" s="9">
        <v>1.2</v>
      </c>
      <c r="D63" s="10"/>
      <c r="F63" s="12"/>
      <c r="G63" s="8" t="str">
        <f>GirlsU11!$B61</f>
        <v>Eirini Apostolakis</v>
      </c>
      <c r="H63" s="9">
        <v>30.5</v>
      </c>
      <c r="J63" s="10"/>
      <c r="L63" s="12"/>
      <c r="M63" s="8" t="str">
        <f>GirlsU11!$B61</f>
        <v>Eirini Apostolakis</v>
      </c>
      <c r="N63" s="9">
        <v>3.25</v>
      </c>
      <c r="P63" s="10"/>
      <c r="R63" s="13"/>
      <c r="S63" s="8"/>
      <c r="U63" s="9"/>
      <c r="V63" s="9"/>
      <c r="W63" s="13"/>
      <c r="X63" s="8"/>
      <c r="Z63" s="9"/>
      <c r="AA63" s="9"/>
      <c r="AB63" s="13"/>
    </row>
    <row r="64" spans="1:28" ht="12">
      <c r="A64" s="8" t="str">
        <f>GirlsU11!$B62</f>
        <v>Francesca Dyde</v>
      </c>
      <c r="D64" s="10"/>
      <c r="F64" s="12"/>
      <c r="G64" s="8" t="str">
        <f>GirlsU11!$B62</f>
        <v>Francesca Dyde</v>
      </c>
      <c r="H64" s="9">
        <v>28</v>
      </c>
      <c r="J64" s="10"/>
      <c r="L64" s="12"/>
      <c r="M64" s="8" t="str">
        <f>GirlsU11!$B62</f>
        <v>Francesca Dyde</v>
      </c>
      <c r="N64" s="9">
        <v>4.25</v>
      </c>
      <c r="P64" s="10"/>
      <c r="R64" s="13"/>
      <c r="S64" s="8"/>
      <c r="U64" s="9"/>
      <c r="V64" s="9"/>
      <c r="W64" s="13"/>
      <c r="X64" s="8"/>
      <c r="Z64" s="9"/>
      <c r="AA64" s="9"/>
      <c r="AB64" s="13"/>
    </row>
    <row r="65" spans="1:28" ht="12">
      <c r="A65" s="8" t="str">
        <f>GirlsU11!$B63</f>
        <v>n8</v>
      </c>
      <c r="D65" s="10"/>
      <c r="F65" s="12"/>
      <c r="G65" s="8" t="str">
        <f>GirlsU11!$B63</f>
        <v>n8</v>
      </c>
      <c r="J65" s="10"/>
      <c r="L65" s="12"/>
      <c r="M65" s="8" t="str">
        <f>GirlsU11!$B63</f>
        <v>n8</v>
      </c>
      <c r="P65" s="10"/>
      <c r="R65" s="13"/>
      <c r="S65" s="8"/>
      <c r="U65" s="9"/>
      <c r="V65" s="9"/>
      <c r="W65" s="13"/>
      <c r="X65" s="8"/>
      <c r="Z65" s="9"/>
      <c r="AA65" s="9"/>
      <c r="AB65" s="13"/>
    </row>
    <row r="66" spans="4:28" ht="12">
      <c r="D66" s="10"/>
      <c r="F66" s="12"/>
      <c r="G66" s="8"/>
      <c r="J66" s="10"/>
      <c r="L66" s="12"/>
      <c r="M66" s="8"/>
      <c r="P66" s="10"/>
      <c r="R66" s="13"/>
      <c r="S66" s="8"/>
      <c r="U66" s="9"/>
      <c r="V66" s="9"/>
      <c r="W66" s="13"/>
      <c r="X66" s="8"/>
      <c r="Z66" s="9"/>
      <c r="AA66" s="9"/>
      <c r="AB66" s="13"/>
    </row>
    <row r="67" spans="4:28" ht="12">
      <c r="D67" s="10"/>
      <c r="F67" s="12"/>
      <c r="G67" s="8"/>
      <c r="J67" s="10"/>
      <c r="L67" s="12"/>
      <c r="M67" s="8"/>
      <c r="P67" s="10"/>
      <c r="R67" s="13"/>
      <c r="S67" s="8"/>
      <c r="U67" s="9"/>
      <c r="V67" s="9"/>
      <c r="W67" s="13"/>
      <c r="X67" s="8"/>
      <c r="Z67" s="9"/>
      <c r="AA67" s="9"/>
      <c r="AB67" s="13"/>
    </row>
    <row r="68" spans="1:28" ht="12">
      <c r="A68" s="8" t="str">
        <f>GirlsU11!$B66</f>
        <v>Chepstow</v>
      </c>
      <c r="C68" s="44">
        <f>SUM(B69:B74)</f>
        <v>0</v>
      </c>
      <c r="D68" s="10">
        <f>RANK(C68,C$5:C$68,0)</f>
        <v>8</v>
      </c>
      <c r="E68" s="14">
        <f>COUNT(D$5:D$68)+1-D68</f>
        <v>1</v>
      </c>
      <c r="F68" s="12"/>
      <c r="G68" s="8" t="str">
        <f>GirlsU11!$B66</f>
        <v>Chepstow</v>
      </c>
      <c r="I68" s="44">
        <f>SUM(H69:H74)</f>
        <v>0</v>
      </c>
      <c r="J68" s="10">
        <f>RANK(I68,I$5:I$68,0)</f>
        <v>8</v>
      </c>
      <c r="K68" s="14">
        <f>COUNT(J$5:J$68)+1-J68</f>
        <v>1</v>
      </c>
      <c r="L68" s="12"/>
      <c r="M68" s="8" t="str">
        <f>GirlsU11!$B66</f>
        <v>Chepstow</v>
      </c>
      <c r="O68" s="44">
        <f>SUM(N69:N74)</f>
        <v>0</v>
      </c>
      <c r="P68" s="10">
        <f>RANK(O68,O$5:O$68,0)</f>
        <v>8</v>
      </c>
      <c r="Q68" s="14">
        <f>COUNT(P$5:P$68)+1-P68</f>
        <v>1</v>
      </c>
      <c r="R68" s="13"/>
      <c r="S68" s="69" t="str">
        <f>GirlsU11!$B66</f>
        <v>Chepstow</v>
      </c>
      <c r="T68" s="102">
        <v>999</v>
      </c>
      <c r="U68" s="10">
        <f>RANK(T68,T$5:T$68,1)</f>
        <v>7</v>
      </c>
      <c r="V68" s="14">
        <f>COUNT(U$5:U$68)+1-U68</f>
        <v>2</v>
      </c>
      <c r="W68" s="13"/>
      <c r="X68" s="69" t="str">
        <f>GirlsU11!$B66</f>
        <v>Chepstow</v>
      </c>
      <c r="Y68" s="102">
        <v>999</v>
      </c>
      <c r="Z68" s="10">
        <f>RANK(Y68,Y$5:Y$68,1)</f>
        <v>8</v>
      </c>
      <c r="AA68" s="14">
        <f>COUNT(Z$5:Z$68)+1-Z68</f>
        <v>1</v>
      </c>
      <c r="AB68" s="13"/>
    </row>
    <row r="69" spans="1:28" ht="12">
      <c r="A69" s="8" t="str">
        <f>GirlsU11!$B67</f>
        <v>n1</v>
      </c>
      <c r="F69" s="12"/>
      <c r="G69" s="8" t="str">
        <f>GirlsU11!$B67</f>
        <v>n1</v>
      </c>
      <c r="L69" s="12"/>
      <c r="M69" s="8" t="str">
        <f>GirlsU11!$B67</f>
        <v>n1</v>
      </c>
      <c r="R69" s="13"/>
      <c r="S69" s="8"/>
      <c r="U69" s="9"/>
      <c r="V69" s="9"/>
      <c r="W69" s="13"/>
      <c r="X69" s="8"/>
      <c r="Z69" s="9"/>
      <c r="AA69" s="9"/>
      <c r="AB69" s="13"/>
    </row>
    <row r="70" spans="1:28" ht="12">
      <c r="A70" s="8" t="str">
        <f>GirlsU11!$B68</f>
        <v>n2</v>
      </c>
      <c r="D70" s="10"/>
      <c r="F70" s="12"/>
      <c r="G70" s="8" t="str">
        <f>GirlsU11!$B68</f>
        <v>n2</v>
      </c>
      <c r="J70" s="10"/>
      <c r="L70" s="12"/>
      <c r="M70" s="8" t="str">
        <f>GirlsU11!$B68</f>
        <v>n2</v>
      </c>
      <c r="P70" s="10"/>
      <c r="R70" s="13"/>
      <c r="S70" s="8"/>
      <c r="U70" s="9"/>
      <c r="V70" s="9"/>
      <c r="W70" s="13"/>
      <c r="X70" s="8"/>
      <c r="Z70" s="9"/>
      <c r="AA70" s="9"/>
      <c r="AB70" s="13"/>
    </row>
    <row r="71" spans="1:28" ht="12">
      <c r="A71" s="8" t="str">
        <f>GirlsU11!$B69</f>
        <v>n3</v>
      </c>
      <c r="D71" s="10"/>
      <c r="F71" s="12"/>
      <c r="G71" s="8" t="str">
        <f>GirlsU11!$B69</f>
        <v>n3</v>
      </c>
      <c r="J71" s="10"/>
      <c r="L71" s="12"/>
      <c r="M71" s="8" t="str">
        <f>GirlsU11!$B69</f>
        <v>n3</v>
      </c>
      <c r="P71" s="10"/>
      <c r="R71" s="13"/>
      <c r="S71" s="8"/>
      <c r="U71" s="9"/>
      <c r="V71" s="9"/>
      <c r="W71" s="13"/>
      <c r="X71" s="8"/>
      <c r="Z71" s="9"/>
      <c r="AA71" s="9"/>
      <c r="AB71" s="13"/>
    </row>
    <row r="72" spans="1:28" ht="12">
      <c r="A72" s="8" t="str">
        <f>GirlsU11!$B70</f>
        <v>n4</v>
      </c>
      <c r="D72" s="10"/>
      <c r="F72" s="12"/>
      <c r="G72" s="8" t="str">
        <f>GirlsU11!$B70</f>
        <v>n4</v>
      </c>
      <c r="J72" s="10"/>
      <c r="L72" s="12"/>
      <c r="M72" s="8" t="str">
        <f>GirlsU11!$B70</f>
        <v>n4</v>
      </c>
      <c r="P72" s="10"/>
      <c r="R72" s="13"/>
      <c r="S72" s="8"/>
      <c r="U72" s="9"/>
      <c r="V72" s="9"/>
      <c r="W72" s="13"/>
      <c r="X72" s="8"/>
      <c r="Z72" s="9"/>
      <c r="AA72" s="9"/>
      <c r="AB72" s="13"/>
    </row>
    <row r="73" spans="1:28" ht="12">
      <c r="A73" s="8" t="str">
        <f>GirlsU11!$B71</f>
        <v>n5</v>
      </c>
      <c r="D73" s="10"/>
      <c r="F73" s="12"/>
      <c r="G73" s="8" t="str">
        <f>GirlsU11!$B71</f>
        <v>n5</v>
      </c>
      <c r="J73" s="10"/>
      <c r="L73" s="12"/>
      <c r="M73" s="8" t="str">
        <f>GirlsU11!$B71</f>
        <v>n5</v>
      </c>
      <c r="P73" s="10"/>
      <c r="R73" s="13"/>
      <c r="S73" s="8"/>
      <c r="U73" s="9"/>
      <c r="V73" s="9"/>
      <c r="W73" s="13"/>
      <c r="X73" s="8"/>
      <c r="Z73" s="9"/>
      <c r="AA73" s="9"/>
      <c r="AB73" s="13"/>
    </row>
    <row r="74" spans="1:28" ht="12">
      <c r="A74" s="8" t="str">
        <f>GirlsU11!$B72</f>
        <v>n6</v>
      </c>
      <c r="D74" s="10"/>
      <c r="F74" s="12"/>
      <c r="G74" s="8" t="str">
        <f>GirlsU11!$B72</f>
        <v>n6</v>
      </c>
      <c r="J74" s="10"/>
      <c r="L74" s="12"/>
      <c r="M74" s="8" t="str">
        <f>GirlsU11!$B72</f>
        <v>n6</v>
      </c>
      <c r="P74" s="10"/>
      <c r="R74" s="13"/>
      <c r="S74" s="8"/>
      <c r="U74" s="9"/>
      <c r="V74" s="9"/>
      <c r="W74" s="13"/>
      <c r="X74" s="8"/>
      <c r="Z74" s="9"/>
      <c r="AA74" s="9"/>
      <c r="AB74" s="13"/>
    </row>
    <row r="75" spans="4:28" ht="12">
      <c r="D75" s="10"/>
      <c r="F75" s="12"/>
      <c r="G75" s="8"/>
      <c r="J75" s="10"/>
      <c r="L75" s="12"/>
      <c r="M75" s="8"/>
      <c r="P75" s="10"/>
      <c r="R75" s="13"/>
      <c r="S75" s="8"/>
      <c r="U75" s="9"/>
      <c r="V75" s="9"/>
      <c r="W75" s="13"/>
      <c r="X75" s="8"/>
      <c r="Z75" s="9"/>
      <c r="AA75" s="9"/>
      <c r="AB75" s="13"/>
    </row>
    <row r="76" spans="2:28" ht="1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X76" s="8"/>
      <c r="AB76" s="13"/>
    </row>
    <row r="77" spans="6:28" ht="12">
      <c r="F77" s="12"/>
      <c r="G77" s="8"/>
      <c r="L77" s="12"/>
      <c r="M77" s="8"/>
      <c r="R77" s="13"/>
      <c r="S77" s="8"/>
      <c r="W77" s="13"/>
      <c r="X77" s="8"/>
      <c r="AB77" s="13"/>
    </row>
    <row r="78" spans="1:28" ht="12">
      <c r="A78" s="8" t="s">
        <v>60</v>
      </c>
      <c r="F78" s="12"/>
      <c r="G78" s="8" t="str">
        <f>+A78</f>
        <v>Guests</v>
      </c>
      <c r="L78" s="12"/>
      <c r="M78" s="8" t="str">
        <f>+A78</f>
        <v>Guests</v>
      </c>
      <c r="R78" s="13"/>
      <c r="S78" s="8"/>
      <c r="W78" s="13"/>
      <c r="X78" s="8"/>
      <c r="AB78" s="13"/>
    </row>
    <row r="79" spans="1:28" ht="12">
      <c r="A79" s="8">
        <f>GirlsU11!$B77</f>
        <v>0</v>
      </c>
      <c r="F79" s="12"/>
      <c r="G79" s="8">
        <f>GirlsU11!$B77</f>
        <v>0</v>
      </c>
      <c r="L79" s="12"/>
      <c r="M79" s="8">
        <f>GirlsU11!$B77</f>
        <v>0</v>
      </c>
      <c r="R79" s="13"/>
      <c r="S79" s="8"/>
      <c r="W79" s="13"/>
      <c r="X79" s="8"/>
      <c r="AB79" s="13"/>
    </row>
    <row r="80" spans="1:28" ht="12">
      <c r="A80" s="8" t="str">
        <f>GirlsU11!$B78</f>
        <v>bb</v>
      </c>
      <c r="F80" s="12"/>
      <c r="G80" s="8" t="str">
        <f>GirlsU11!$B78</f>
        <v>bb</v>
      </c>
      <c r="L80" s="12"/>
      <c r="M80" s="8" t="str">
        <f>GirlsU11!$B78</f>
        <v>bb</v>
      </c>
      <c r="R80" s="13"/>
      <c r="S80" s="8"/>
      <c r="W80" s="13"/>
      <c r="X80" s="8"/>
      <c r="AB80" s="13"/>
    </row>
    <row r="81" spans="1:28" ht="12">
      <c r="A81" s="8" t="str">
        <f>GirlsU11!$B79</f>
        <v>cc</v>
      </c>
      <c r="F81" s="12"/>
      <c r="G81" s="8" t="str">
        <f>GirlsU11!$B79</f>
        <v>cc</v>
      </c>
      <c r="L81" s="12"/>
      <c r="M81" s="8" t="str">
        <f>GirlsU11!$B79</f>
        <v>cc</v>
      </c>
      <c r="R81" s="13"/>
      <c r="S81" s="8"/>
      <c r="W81" s="13"/>
      <c r="X81" s="8"/>
      <c r="AB81" s="13"/>
    </row>
    <row r="82" spans="1:28" ht="12">
      <c r="A82" s="8">
        <f>GirlsU11!$B80</f>
        <v>0</v>
      </c>
      <c r="F82" s="12"/>
      <c r="G82" s="8">
        <f>GirlsU11!$B80</f>
        <v>0</v>
      </c>
      <c r="L82" s="12"/>
      <c r="M82" s="8">
        <f>GirlsU11!$B80</f>
        <v>0</v>
      </c>
      <c r="R82" s="13"/>
      <c r="S82" s="8"/>
      <c r="W82" s="13"/>
      <c r="X82" s="8"/>
      <c r="AB82" s="13"/>
    </row>
    <row r="83" spans="1:28" ht="12">
      <c r="A83" s="13"/>
      <c r="B83" s="12"/>
      <c r="C83" s="12"/>
      <c r="D83" s="12"/>
      <c r="E83" s="12"/>
      <c r="F83" s="12"/>
      <c r="G83" s="13"/>
      <c r="H83" s="12"/>
      <c r="I83" s="12"/>
      <c r="J83" s="12"/>
      <c r="K83" s="12"/>
      <c r="L83" s="12"/>
      <c r="M83" s="13"/>
      <c r="N83" s="12"/>
      <c r="O83" s="12"/>
      <c r="P83" s="12"/>
      <c r="Q83" s="12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H42" sqref="H42"/>
    </sheetView>
  </sheetViews>
  <sheetFormatPr defaultColWidth="11.57421875" defaultRowHeight="12.75"/>
  <cols>
    <col min="1" max="1" width="20.421875" style="0" customWidth="1"/>
    <col min="2" max="8" width="12.57421875" style="0" customWidth="1"/>
    <col min="9" max="9" width="12.00390625" style="0" bestFit="1" customWidth="1"/>
    <col min="10" max="10" width="11.57421875" style="0" customWidth="1"/>
    <col min="11" max="11" width="13.28125" style="0" customWidth="1"/>
  </cols>
  <sheetData>
    <row r="1" spans="1:9" ht="15.75">
      <c r="A1" s="96" t="str">
        <f>+BoysU11!A1</f>
        <v>Gloucestershire Sportshall League </v>
      </c>
      <c r="B1" s="96"/>
      <c r="C1" s="96"/>
      <c r="D1" s="96" t="str">
        <f>+BoysU11!D1</f>
        <v>Event 1</v>
      </c>
      <c r="E1" s="96"/>
      <c r="F1" s="96" t="str">
        <f>+BoysU11!E1</f>
        <v>6th November 2016</v>
      </c>
      <c r="G1" s="96"/>
      <c r="H1" s="96"/>
      <c r="I1" s="96"/>
    </row>
    <row r="3" spans="1:9" ht="12.75">
      <c r="A3" s="23" t="s">
        <v>46</v>
      </c>
      <c r="B3" s="56" t="s">
        <v>48</v>
      </c>
      <c r="C3" s="56" t="s">
        <v>49</v>
      </c>
      <c r="D3" s="56" t="s">
        <v>50</v>
      </c>
      <c r="E3" s="56" t="s">
        <v>53</v>
      </c>
      <c r="F3" s="50" t="s">
        <v>54</v>
      </c>
      <c r="G3" s="38" t="s">
        <v>17</v>
      </c>
      <c r="H3" s="56" t="s">
        <v>41</v>
      </c>
      <c r="I3" s="50" t="s">
        <v>45</v>
      </c>
    </row>
    <row r="4" spans="1:9" ht="12.75">
      <c r="A4" s="98" t="s">
        <v>43</v>
      </c>
      <c r="B4" s="20"/>
      <c r="C4" s="21"/>
      <c r="D4" s="21"/>
      <c r="E4" s="21"/>
      <c r="F4" s="22"/>
      <c r="G4" s="43"/>
      <c r="H4" s="20"/>
      <c r="I4" s="22"/>
    </row>
    <row r="5" spans="1:9" ht="12.75">
      <c r="A5" s="24" t="s">
        <v>22</v>
      </c>
      <c r="B5" s="100">
        <f>+GirlsU11scoring!E5</f>
        <v>8</v>
      </c>
      <c r="C5" s="57">
        <f>+GirlsU11scoring!K5</f>
        <v>6</v>
      </c>
      <c r="D5" s="57">
        <f>+GirlsU11scoring!Q5</f>
        <v>8</v>
      </c>
      <c r="E5" s="57">
        <f>+GirlsU11scoring!V5</f>
        <v>8</v>
      </c>
      <c r="F5" s="99">
        <f>+GirlsU11scoring!AA5</f>
        <v>8</v>
      </c>
      <c r="G5" s="55">
        <f aca="true" t="shared" si="0" ref="G5:G12">SUM(B5:F5)</f>
        <v>38</v>
      </c>
      <c r="H5" s="24">
        <f>RANK(G5,G$5:G$12,0)</f>
        <v>1</v>
      </c>
      <c r="I5" s="47">
        <f>COUNT(H$5:H$12)+1-H5</f>
        <v>8</v>
      </c>
    </row>
    <row r="6" spans="1:9" ht="12.75">
      <c r="A6" s="24" t="s">
        <v>23</v>
      </c>
      <c r="B6" s="100">
        <f>+GirlsU11scoring!E14</f>
        <v>5</v>
      </c>
      <c r="C6" s="57">
        <f>+GirlsU11scoring!K14</f>
        <v>4</v>
      </c>
      <c r="D6" s="57">
        <f>+GirlsU11scoring!Q14</f>
        <v>5</v>
      </c>
      <c r="E6" s="57">
        <f>+GirlsU11scoring!V14</f>
        <v>7</v>
      </c>
      <c r="F6" s="99">
        <f>+GirlsU11scoring!AA14</f>
        <v>7</v>
      </c>
      <c r="G6" s="55">
        <f t="shared" si="0"/>
        <v>28</v>
      </c>
      <c r="H6" s="24">
        <f aca="true" t="shared" si="1" ref="H6:H12">RANK(G6,G$5:G$12,0)</f>
        <v>3</v>
      </c>
      <c r="I6" s="47">
        <f aca="true" t="shared" si="2" ref="I6:I12">COUNT(H$5:H$12)+1-H6</f>
        <v>6</v>
      </c>
    </row>
    <row r="7" spans="1:9" ht="12.75">
      <c r="A7" s="24" t="s">
        <v>24</v>
      </c>
      <c r="B7" s="100">
        <f>+GirlsU11scoring!E23</f>
        <v>7</v>
      </c>
      <c r="C7" s="57">
        <f>+GirlsU11scoring!K23</f>
        <v>7</v>
      </c>
      <c r="D7" s="57">
        <f>+GirlsU11scoring!Q23</f>
        <v>7</v>
      </c>
      <c r="E7" s="57">
        <f>+GirlsU11scoring!V23</f>
        <v>6</v>
      </c>
      <c r="F7" s="99">
        <f>+GirlsU11scoring!AA23</f>
        <v>6</v>
      </c>
      <c r="G7" s="55">
        <f t="shared" si="0"/>
        <v>33</v>
      </c>
      <c r="H7" s="24">
        <f t="shared" si="1"/>
        <v>2</v>
      </c>
      <c r="I7" s="47">
        <f t="shared" si="2"/>
        <v>7</v>
      </c>
    </row>
    <row r="8" spans="1:9" ht="12.75">
      <c r="A8" s="24" t="s">
        <v>59</v>
      </c>
      <c r="B8" s="100">
        <f>+GirlsU11scoring!E32</f>
        <v>4</v>
      </c>
      <c r="C8" s="57">
        <f>+GirlsU11scoring!K32</f>
        <v>5</v>
      </c>
      <c r="D8" s="57">
        <f>+GirlsU11scoring!Q32</f>
        <v>4</v>
      </c>
      <c r="E8" s="57">
        <f>+GirlsU11scoring!V32</f>
        <v>4</v>
      </c>
      <c r="F8" s="99">
        <f>+GirlsU11scoring!AA32</f>
        <v>5</v>
      </c>
      <c r="G8" s="55">
        <f t="shared" si="0"/>
        <v>22</v>
      </c>
      <c r="H8" s="24">
        <f t="shared" si="1"/>
        <v>5</v>
      </c>
      <c r="I8" s="47">
        <f t="shared" si="2"/>
        <v>4</v>
      </c>
    </row>
    <row r="9" spans="1:9" ht="12.75">
      <c r="A9" s="24" t="s">
        <v>6</v>
      </c>
      <c r="B9" s="100">
        <f>+GirlsU11scoring!E41</f>
        <v>6</v>
      </c>
      <c r="C9" s="57">
        <f>+GirlsU11scoring!K41</f>
        <v>8</v>
      </c>
      <c r="D9" s="57">
        <f>+GirlsU11scoring!Q41</f>
        <v>6</v>
      </c>
      <c r="E9" s="57">
        <f>+GirlsU11scoring!V41</f>
        <v>5</v>
      </c>
      <c r="F9" s="99">
        <f>+GirlsU11scoring!AA41</f>
        <v>3</v>
      </c>
      <c r="G9" s="55">
        <f t="shared" si="0"/>
        <v>28</v>
      </c>
      <c r="H9" s="24">
        <f t="shared" si="1"/>
        <v>3</v>
      </c>
      <c r="I9" s="47">
        <f t="shared" si="2"/>
        <v>6</v>
      </c>
    </row>
    <row r="10" spans="1:9" ht="12.75">
      <c r="A10" s="24" t="s">
        <v>7</v>
      </c>
      <c r="B10" s="100">
        <f>+GirlsU11scoring!E50</f>
        <v>2</v>
      </c>
      <c r="C10" s="57">
        <f>+GirlsU11scoring!K50</f>
        <v>2</v>
      </c>
      <c r="D10" s="57">
        <f>+GirlsU11scoring!Q50</f>
        <v>2</v>
      </c>
      <c r="E10" s="57">
        <f>+GirlsU11scoring!V50</f>
        <v>2</v>
      </c>
      <c r="F10" s="99">
        <f>+GirlsU11scoring!AA50</f>
        <v>2</v>
      </c>
      <c r="G10" s="55">
        <f t="shared" si="0"/>
        <v>10</v>
      </c>
      <c r="H10" s="24">
        <f t="shared" si="1"/>
        <v>7</v>
      </c>
      <c r="I10" s="47">
        <f t="shared" si="2"/>
        <v>2</v>
      </c>
    </row>
    <row r="11" spans="1:9" ht="12.75">
      <c r="A11" s="24" t="s">
        <v>18</v>
      </c>
      <c r="B11" s="100">
        <f>+GirlsU11scoring!E59</f>
        <v>3</v>
      </c>
      <c r="C11" s="57">
        <f>+GirlsU11scoring!K59</f>
        <v>3</v>
      </c>
      <c r="D11" s="57">
        <f>+GirlsU11scoring!Q59</f>
        <v>3</v>
      </c>
      <c r="E11" s="57">
        <f>+GirlsU11scoring!V59</f>
        <v>3</v>
      </c>
      <c r="F11" s="99">
        <f>+GirlsU11scoring!AA59</f>
        <v>4</v>
      </c>
      <c r="G11" s="55">
        <f t="shared" si="0"/>
        <v>16</v>
      </c>
      <c r="H11" s="24">
        <f t="shared" si="1"/>
        <v>6</v>
      </c>
      <c r="I11" s="47">
        <f t="shared" si="2"/>
        <v>3</v>
      </c>
    </row>
    <row r="12" spans="1:9" ht="12.75">
      <c r="A12" s="121" t="s">
        <v>61</v>
      </c>
      <c r="B12" s="131">
        <f>+GirlsU11scoring!E68</f>
        <v>1</v>
      </c>
      <c r="C12" s="132">
        <f>+GirlsU11scoring!K68</f>
        <v>1</v>
      </c>
      <c r="D12" s="132">
        <f>+GirlsU11scoring!Q68</f>
        <v>1</v>
      </c>
      <c r="E12" s="132">
        <f>+GirlsU11scoring!V68</f>
        <v>2</v>
      </c>
      <c r="F12" s="133">
        <f>+GirlsU11scoring!AA68</f>
        <v>1</v>
      </c>
      <c r="G12" s="134">
        <f t="shared" si="0"/>
        <v>6</v>
      </c>
      <c r="H12" s="121">
        <f t="shared" si="1"/>
        <v>8</v>
      </c>
      <c r="I12" s="135">
        <f t="shared" si="2"/>
        <v>1</v>
      </c>
    </row>
    <row r="13" spans="1:9" ht="12.75">
      <c r="A13" s="24"/>
      <c r="B13" s="24"/>
      <c r="C13" s="25"/>
      <c r="D13" s="25"/>
      <c r="E13" s="25"/>
      <c r="F13" s="26"/>
      <c r="G13" s="43"/>
      <c r="H13" s="24"/>
      <c r="I13" s="26"/>
    </row>
    <row r="14" spans="1:9" ht="12.75">
      <c r="A14" s="24"/>
      <c r="B14" s="24"/>
      <c r="C14" s="25"/>
      <c r="D14" s="25"/>
      <c r="E14" s="25"/>
      <c r="F14" s="26"/>
      <c r="G14" s="43"/>
      <c r="H14" s="24"/>
      <c r="I14" s="26"/>
    </row>
    <row r="15" spans="1:9" ht="12.75">
      <c r="A15" s="24"/>
      <c r="B15" s="24"/>
      <c r="C15" s="25"/>
      <c r="D15" s="25"/>
      <c r="E15" s="25"/>
      <c r="F15" s="26"/>
      <c r="G15" s="43"/>
      <c r="H15" s="24"/>
      <c r="I15" s="26"/>
    </row>
    <row r="16" spans="1:9" ht="12.75">
      <c r="A16" s="98" t="s">
        <v>44</v>
      </c>
      <c r="B16" s="24"/>
      <c r="C16" s="25"/>
      <c r="D16" s="25"/>
      <c r="E16" s="25"/>
      <c r="F16" s="26"/>
      <c r="G16" s="43"/>
      <c r="H16" s="48" t="s">
        <v>40</v>
      </c>
      <c r="I16" s="49" t="s">
        <v>13</v>
      </c>
    </row>
    <row r="17" spans="1:9" ht="12.75">
      <c r="A17" s="24" t="s">
        <v>22</v>
      </c>
      <c r="B17" s="100">
        <f>+BoysU11scoring!E5</f>
        <v>8</v>
      </c>
      <c r="C17" s="57">
        <f>+BoysU11scoring!K5</f>
        <v>6</v>
      </c>
      <c r="D17" s="57">
        <f>+BoysU11scoring!Q5</f>
        <v>8</v>
      </c>
      <c r="E17" s="57">
        <f>+BoysU11scoring!V5</f>
        <v>8</v>
      </c>
      <c r="F17" s="99">
        <f>+BoysU11scoring!AA5</f>
        <v>8</v>
      </c>
      <c r="G17" s="55">
        <f aca="true" t="shared" si="3" ref="G17:G23">SUM(B17:F17)</f>
        <v>38</v>
      </c>
      <c r="H17" s="24">
        <f>RANK(G17,G$17:G$24,0)</f>
        <v>1</v>
      </c>
      <c r="I17" s="47">
        <f>COUNT(H$17:H$24)+1-H17</f>
        <v>8</v>
      </c>
    </row>
    <row r="18" spans="1:9" ht="12.75">
      <c r="A18" s="24" t="s">
        <v>23</v>
      </c>
      <c r="B18" s="100">
        <f>+BoysU11scoring!E14</f>
        <v>7</v>
      </c>
      <c r="C18" s="57">
        <f>+BoysU11scoring!K14</f>
        <v>5</v>
      </c>
      <c r="D18" s="57">
        <f>+BoysU11scoring!Q14</f>
        <v>5</v>
      </c>
      <c r="E18" s="57">
        <f>+BoysU11scoring!V14</f>
        <v>5</v>
      </c>
      <c r="F18" s="99">
        <f>+BoysU11scoring!AA14</f>
        <v>6</v>
      </c>
      <c r="G18" s="55">
        <f t="shared" si="3"/>
        <v>28</v>
      </c>
      <c r="H18" s="24">
        <f aca="true" t="shared" si="4" ref="H18:H24">RANK(G18,G$17:G$24,0)</f>
        <v>3</v>
      </c>
      <c r="I18" s="47">
        <f aca="true" t="shared" si="5" ref="I18:I24">COUNT(H$17:H$24)+1-H18</f>
        <v>6</v>
      </c>
    </row>
    <row r="19" spans="1:9" ht="12.75">
      <c r="A19" s="24" t="s">
        <v>24</v>
      </c>
      <c r="B19" s="100">
        <f>+BoysU11scoring!E23</f>
        <v>4</v>
      </c>
      <c r="C19" s="57">
        <f>+BoysU11scoring!K23</f>
        <v>8</v>
      </c>
      <c r="D19" s="57">
        <f>+BoysU11scoring!Q23</f>
        <v>6</v>
      </c>
      <c r="E19" s="57">
        <f>+BoysU11scoring!V23</f>
        <v>4</v>
      </c>
      <c r="F19" s="99">
        <f>+BoysU11scoring!AA23</f>
        <v>4</v>
      </c>
      <c r="G19" s="55">
        <f t="shared" si="3"/>
        <v>26</v>
      </c>
      <c r="H19" s="24">
        <f t="shared" si="4"/>
        <v>4</v>
      </c>
      <c r="I19" s="47">
        <f t="shared" si="5"/>
        <v>5</v>
      </c>
    </row>
    <row r="20" spans="1:9" ht="12.75">
      <c r="A20" s="24" t="s">
        <v>59</v>
      </c>
      <c r="B20" s="100">
        <f>+BoysU11scoring!E32</f>
        <v>3</v>
      </c>
      <c r="C20" s="57">
        <f>+BoysU11scoring!K32</f>
        <v>4</v>
      </c>
      <c r="D20" s="57">
        <f>+BoysU11scoring!Q32</f>
        <v>3</v>
      </c>
      <c r="E20" s="57">
        <f>+BoysU11scoring!V32</f>
        <v>6</v>
      </c>
      <c r="F20" s="99">
        <f>+BoysU11scoring!AA32</f>
        <v>3</v>
      </c>
      <c r="G20" s="55">
        <f t="shared" si="3"/>
        <v>19</v>
      </c>
      <c r="H20" s="24">
        <f t="shared" si="4"/>
        <v>6</v>
      </c>
      <c r="I20" s="47">
        <f t="shared" si="5"/>
        <v>3</v>
      </c>
    </row>
    <row r="21" spans="1:9" ht="12.75">
      <c r="A21" s="24" t="s">
        <v>6</v>
      </c>
      <c r="B21" s="100">
        <f>+BoysU11scoring!E41</f>
        <v>5</v>
      </c>
      <c r="C21" s="57">
        <f>+BoysU11scoring!K41</f>
        <v>7</v>
      </c>
      <c r="D21" s="57">
        <f>+BoysU11scoring!Q41</f>
        <v>4</v>
      </c>
      <c r="E21" s="57">
        <f>+BoysU11scoring!V41</f>
        <v>7</v>
      </c>
      <c r="F21" s="99">
        <f>+BoysU11scoring!AA41</f>
        <v>7</v>
      </c>
      <c r="G21" s="55">
        <f t="shared" si="3"/>
        <v>30</v>
      </c>
      <c r="H21" s="24">
        <f t="shared" si="4"/>
        <v>2</v>
      </c>
      <c r="I21" s="47">
        <f t="shared" si="5"/>
        <v>7</v>
      </c>
    </row>
    <row r="22" spans="1:9" ht="12.75">
      <c r="A22" s="24" t="s">
        <v>7</v>
      </c>
      <c r="B22" s="24">
        <f>+BoysU11scoring!E50</f>
        <v>2</v>
      </c>
      <c r="C22" s="25">
        <f>+BoysU11scoring!K50</f>
        <v>2</v>
      </c>
      <c r="D22" s="25">
        <f>+BoysU11scoring!Q50</f>
        <v>2</v>
      </c>
      <c r="E22" s="25">
        <f>+BoysU11scoring!V50</f>
        <v>2</v>
      </c>
      <c r="F22" s="26">
        <f>+BoysU11scoring!AA50</f>
        <v>2</v>
      </c>
      <c r="G22" s="55">
        <f t="shared" si="3"/>
        <v>10</v>
      </c>
      <c r="H22" s="24">
        <f t="shared" si="4"/>
        <v>7</v>
      </c>
      <c r="I22" s="47">
        <f t="shared" si="5"/>
        <v>2</v>
      </c>
    </row>
    <row r="23" spans="1:9" ht="12.75">
      <c r="A23" s="24" t="s">
        <v>18</v>
      </c>
      <c r="B23" s="24">
        <f>+BoysU11scoring!E59</f>
        <v>6</v>
      </c>
      <c r="C23" s="25">
        <f>+BoysU11scoring!K59</f>
        <v>3</v>
      </c>
      <c r="D23" s="25">
        <f>+BoysU11scoring!Q59</f>
        <v>7</v>
      </c>
      <c r="E23" s="25">
        <f>+BoysU11scoring!V59</f>
        <v>3</v>
      </c>
      <c r="F23" s="26">
        <f>+BoysU11scoring!AA59</f>
        <v>5</v>
      </c>
      <c r="G23" s="55">
        <f t="shared" si="3"/>
        <v>24</v>
      </c>
      <c r="H23" s="24">
        <f t="shared" si="4"/>
        <v>5</v>
      </c>
      <c r="I23" s="47">
        <f t="shared" si="5"/>
        <v>4</v>
      </c>
    </row>
    <row r="24" spans="1:10" ht="12.75">
      <c r="A24" s="121" t="s">
        <v>61</v>
      </c>
      <c r="B24" s="126">
        <f>+BoysU11scoring!E68</f>
        <v>2</v>
      </c>
      <c r="C24" s="127">
        <f>+BoysU11scoring!K68</f>
        <v>2</v>
      </c>
      <c r="D24" s="127">
        <f>+BoysU11scoring!Q68</f>
        <v>2</v>
      </c>
      <c r="E24" s="127">
        <f>+BoysU11scoring!V68</f>
        <v>2</v>
      </c>
      <c r="F24" s="128">
        <f>+BoysU11scoring!AA68</f>
        <v>2</v>
      </c>
      <c r="G24" s="129">
        <f>SUM(B24:F24)</f>
        <v>10</v>
      </c>
      <c r="H24" s="126">
        <f t="shared" si="4"/>
        <v>7</v>
      </c>
      <c r="I24" s="130">
        <f t="shared" si="5"/>
        <v>2</v>
      </c>
      <c r="J24" s="25"/>
    </row>
    <row r="25" spans="1:10" ht="12.75">
      <c r="A25" s="25"/>
      <c r="B25" s="25"/>
      <c r="C25" s="25"/>
      <c r="D25" s="25"/>
      <c r="E25" s="25"/>
      <c r="F25" s="25"/>
      <c r="G25" s="57"/>
      <c r="H25" s="25"/>
      <c r="I25" s="46"/>
      <c r="J25" s="25"/>
    </row>
    <row r="26" spans="1:10" ht="12.75">
      <c r="A26" s="25"/>
      <c r="B26" s="25"/>
      <c r="C26" s="25"/>
      <c r="D26" s="25"/>
      <c r="E26" s="25"/>
      <c r="F26" s="25"/>
      <c r="G26" s="57"/>
      <c r="H26" s="25"/>
      <c r="I26" s="46"/>
      <c r="J26" s="25"/>
    </row>
    <row r="27" spans="8:10" ht="12.75">
      <c r="H27" s="25"/>
      <c r="I27" s="25"/>
      <c r="J27" s="25"/>
    </row>
    <row r="28" spans="2:5" ht="12.75">
      <c r="B28" s="110" t="s">
        <v>13</v>
      </c>
      <c r="C28" s="111"/>
      <c r="D28" s="111"/>
      <c r="E28" s="112"/>
    </row>
    <row r="29" spans="2:6" ht="12.75">
      <c r="B29" s="51" t="s">
        <v>19</v>
      </c>
      <c r="C29" s="51" t="s">
        <v>20</v>
      </c>
      <c r="D29" s="51" t="s">
        <v>21</v>
      </c>
      <c r="E29" s="52" t="s">
        <v>42</v>
      </c>
      <c r="F29" s="65" t="s">
        <v>40</v>
      </c>
    </row>
    <row r="30" spans="1:2" ht="12.75">
      <c r="A30" s="28" t="s">
        <v>43</v>
      </c>
      <c r="B30" s="17"/>
    </row>
    <row r="31" spans="1:6" ht="12.75">
      <c r="A31" s="24" t="s">
        <v>22</v>
      </c>
      <c r="B31" s="114">
        <v>8</v>
      </c>
      <c r="C31" s="115"/>
      <c r="D31" s="115"/>
      <c r="E31" s="116">
        <f aca="true" t="shared" si="6" ref="E31:E38">SUM(B31:D31)</f>
        <v>8</v>
      </c>
      <c r="F31" s="116">
        <f aca="true" t="shared" si="7" ref="F31:F38">RANK(E31,E$31:E$38,0)</f>
        <v>1</v>
      </c>
    </row>
    <row r="32" spans="1:10" ht="12.75">
      <c r="A32" s="24" t="s">
        <v>23</v>
      </c>
      <c r="B32" s="117">
        <v>6</v>
      </c>
      <c r="C32" s="118"/>
      <c r="D32" s="118"/>
      <c r="E32" s="119">
        <f t="shared" si="6"/>
        <v>6</v>
      </c>
      <c r="F32" s="119">
        <f t="shared" si="7"/>
        <v>3</v>
      </c>
      <c r="G32" s="54"/>
      <c r="H32" s="54"/>
      <c r="I32" s="54"/>
      <c r="J32" s="54"/>
    </row>
    <row r="33" spans="1:10" ht="12.75">
      <c r="A33" s="24" t="s">
        <v>24</v>
      </c>
      <c r="B33" s="117">
        <v>7</v>
      </c>
      <c r="C33" s="118"/>
      <c r="D33" s="118"/>
      <c r="E33" s="119">
        <f t="shared" si="6"/>
        <v>7</v>
      </c>
      <c r="F33" s="119">
        <f t="shared" si="7"/>
        <v>2</v>
      </c>
      <c r="G33" s="54"/>
      <c r="H33" s="54"/>
      <c r="I33" s="54"/>
      <c r="J33" s="54"/>
    </row>
    <row r="34" spans="1:6" ht="12.75">
      <c r="A34" s="24" t="s">
        <v>59</v>
      </c>
      <c r="B34" s="120">
        <v>4</v>
      </c>
      <c r="C34" s="118"/>
      <c r="D34" s="118"/>
      <c r="E34" s="119">
        <f t="shared" si="6"/>
        <v>4</v>
      </c>
      <c r="F34" s="119">
        <f t="shared" si="7"/>
        <v>5</v>
      </c>
    </row>
    <row r="35" spans="1:6" ht="12.75">
      <c r="A35" s="24" t="s">
        <v>6</v>
      </c>
      <c r="B35" s="120">
        <v>6</v>
      </c>
      <c r="C35" s="118"/>
      <c r="D35" s="118"/>
      <c r="E35" s="119">
        <f t="shared" si="6"/>
        <v>6</v>
      </c>
      <c r="F35" s="119">
        <f t="shared" si="7"/>
        <v>3</v>
      </c>
    </row>
    <row r="36" spans="1:6" ht="12.75">
      <c r="A36" s="24" t="s">
        <v>7</v>
      </c>
      <c r="B36" s="120">
        <v>2</v>
      </c>
      <c r="C36" s="118"/>
      <c r="D36" s="118"/>
      <c r="E36" s="119">
        <f t="shared" si="6"/>
        <v>2</v>
      </c>
      <c r="F36" s="119">
        <f t="shared" si="7"/>
        <v>7</v>
      </c>
    </row>
    <row r="37" spans="1:6" ht="12.75">
      <c r="A37" s="24" t="s">
        <v>18</v>
      </c>
      <c r="B37" s="120">
        <v>3</v>
      </c>
      <c r="C37" s="118"/>
      <c r="D37" s="118"/>
      <c r="E37" s="119">
        <f t="shared" si="6"/>
        <v>3</v>
      </c>
      <c r="F37" s="119">
        <f t="shared" si="7"/>
        <v>6</v>
      </c>
    </row>
    <row r="38" spans="1:6" ht="12.75">
      <c r="A38" s="121" t="s">
        <v>61</v>
      </c>
      <c r="B38" s="122">
        <v>1</v>
      </c>
      <c r="C38" s="123"/>
      <c r="D38" s="124"/>
      <c r="E38" s="125">
        <f t="shared" si="6"/>
        <v>1</v>
      </c>
      <c r="F38" s="125">
        <f t="shared" si="7"/>
        <v>8</v>
      </c>
    </row>
    <row r="39" spans="1:6" ht="12.75">
      <c r="A39" s="25"/>
      <c r="B39" s="25"/>
      <c r="C39" s="25"/>
      <c r="D39" s="25"/>
      <c r="E39" s="25"/>
      <c r="F39" s="25"/>
    </row>
    <row r="40" spans="1:6" ht="12.75">
      <c r="A40" s="66" t="s">
        <v>44</v>
      </c>
      <c r="B40" s="25"/>
      <c r="C40" s="25"/>
      <c r="D40" s="25"/>
      <c r="E40" s="25" t="s">
        <v>13</v>
      </c>
      <c r="F40" s="25" t="s">
        <v>40</v>
      </c>
    </row>
    <row r="41" spans="1:6" ht="12.75">
      <c r="A41" s="24" t="s">
        <v>22</v>
      </c>
      <c r="B41" s="114">
        <v>8</v>
      </c>
      <c r="C41" s="115"/>
      <c r="D41" s="115"/>
      <c r="E41" s="116">
        <f aca="true" t="shared" si="8" ref="E41:E48">SUM(B41:D41)</f>
        <v>8</v>
      </c>
      <c r="F41" s="116">
        <f aca="true" t="shared" si="9" ref="F41:F48">RANK(E41,E$41:E$48,0)</f>
        <v>1</v>
      </c>
    </row>
    <row r="42" spans="1:6" ht="12.75">
      <c r="A42" s="24" t="s">
        <v>23</v>
      </c>
      <c r="B42" s="120">
        <v>6</v>
      </c>
      <c r="C42" s="118"/>
      <c r="D42" s="118"/>
      <c r="E42" s="119">
        <f t="shared" si="8"/>
        <v>6</v>
      </c>
      <c r="F42" s="119">
        <f t="shared" si="9"/>
        <v>3</v>
      </c>
    </row>
    <row r="43" spans="1:6" ht="12.75">
      <c r="A43" s="24" t="s">
        <v>24</v>
      </c>
      <c r="B43" s="120">
        <v>5</v>
      </c>
      <c r="C43" s="118"/>
      <c r="D43" s="118"/>
      <c r="E43" s="119">
        <f t="shared" si="8"/>
        <v>5</v>
      </c>
      <c r="F43" s="119">
        <f t="shared" si="9"/>
        <v>4</v>
      </c>
    </row>
    <row r="44" spans="1:6" ht="12.75">
      <c r="A44" s="24" t="s">
        <v>59</v>
      </c>
      <c r="B44" s="120">
        <v>3</v>
      </c>
      <c r="C44" s="118"/>
      <c r="D44" s="118"/>
      <c r="E44" s="119">
        <f t="shared" si="8"/>
        <v>3</v>
      </c>
      <c r="F44" s="119">
        <f t="shared" si="9"/>
        <v>6</v>
      </c>
    </row>
    <row r="45" spans="1:6" ht="12.75">
      <c r="A45" s="24" t="s">
        <v>6</v>
      </c>
      <c r="B45" s="120">
        <v>7</v>
      </c>
      <c r="C45" s="118"/>
      <c r="D45" s="118"/>
      <c r="E45" s="119">
        <f t="shared" si="8"/>
        <v>7</v>
      </c>
      <c r="F45" s="119">
        <f t="shared" si="9"/>
        <v>2</v>
      </c>
    </row>
    <row r="46" spans="1:6" ht="12.75">
      <c r="A46" s="24" t="s">
        <v>7</v>
      </c>
      <c r="B46" s="120">
        <v>2</v>
      </c>
      <c r="C46" s="118"/>
      <c r="D46" s="118"/>
      <c r="E46" s="119">
        <f t="shared" si="8"/>
        <v>2</v>
      </c>
      <c r="F46" s="119">
        <f t="shared" si="9"/>
        <v>7</v>
      </c>
    </row>
    <row r="47" spans="1:6" ht="12.75">
      <c r="A47" s="24" t="s">
        <v>18</v>
      </c>
      <c r="B47" s="120">
        <v>4</v>
      </c>
      <c r="C47" s="118"/>
      <c r="D47" s="118"/>
      <c r="E47" s="119">
        <f t="shared" si="8"/>
        <v>4</v>
      </c>
      <c r="F47" s="119">
        <f t="shared" si="9"/>
        <v>5</v>
      </c>
    </row>
    <row r="48" spans="1:6" ht="12.75">
      <c r="A48" s="121" t="s">
        <v>61</v>
      </c>
      <c r="B48" s="122">
        <v>2</v>
      </c>
      <c r="C48" s="123"/>
      <c r="D48" s="123"/>
      <c r="E48" s="125">
        <f t="shared" si="8"/>
        <v>2</v>
      </c>
      <c r="F48" s="125">
        <f t="shared" si="9"/>
        <v>7</v>
      </c>
    </row>
  </sheetData>
  <sheetProtection selectLockedCells="1" selectUnlockedCells="1"/>
  <mergeCells count="1">
    <mergeCell ref="B28:E28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4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COPPEN, Graham</dc:creator>
  <cp:keywords/>
  <dc:description/>
  <cp:lastModifiedBy>Katie</cp:lastModifiedBy>
  <cp:lastPrinted>2016-11-05T08:13:29Z</cp:lastPrinted>
  <dcterms:created xsi:type="dcterms:W3CDTF">2013-11-29T11:10:08Z</dcterms:created>
  <dcterms:modified xsi:type="dcterms:W3CDTF">2016-11-10T00:09:47Z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743037065</vt:i4>
  </property>
  <property fmtid="{D5CDD505-2E9C-101B-9397-08002B2CF9AE}" pid="3" name="_NewReviewCycle">
    <vt:lpwstr/>
  </property>
  <property fmtid="{D5CDD505-2E9C-101B-9397-08002B2CF9AE}" pid="4" name="_EmailSubject">
    <vt:lpwstr>Sportshall U11 scores</vt:lpwstr>
  </property>
  <property fmtid="{D5CDD505-2E9C-101B-9397-08002B2CF9AE}" pid="5" name="_AuthorEmail">
    <vt:lpwstr>Graham.Coppen@Airbus.com</vt:lpwstr>
  </property>
  <property fmtid="{D5CDD505-2E9C-101B-9397-08002B2CF9AE}" pid="6" name="_AuthorEmailDisplayName">
    <vt:lpwstr>COPPEN, Graham</vt:lpwstr>
  </property>
  <property fmtid="{D5CDD505-2E9C-101B-9397-08002B2CF9AE}" pid="7" name="_PreviousAdHocReviewCycleID">
    <vt:i4>-114115888</vt:i4>
  </property>
  <property fmtid="{D5CDD505-2E9C-101B-9397-08002B2CF9AE}" pid="8" name="_ReviewingToolsShownOnce">
    <vt:lpwstr/>
  </property>
</Properties>
</file>